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2035" windowHeight="10800" activeTab="0"/>
  </bookViews>
  <sheets>
    <sheet name="C2100" sheetId="1" r:id="rId1"/>
  </sheets>
  <definedNames>
    <definedName name="DatumOdeslani1" hidden="1">'C2100'!$C$2</definedName>
    <definedName name="DatumVytVystup1" hidden="1">'C2100'!$C$2</definedName>
    <definedName name="ObdobiKumulativu1" hidden="1">'C2100'!$C$2</definedName>
    <definedName name="REFBAN1" hidden="1">'C2100'!$G$12</definedName>
    <definedName name="REFNAZBAN1" hidden="1">'C2100'!$G$10</definedName>
    <definedName name="REFOBD1" hidden="1">'C2100'!$K$10</definedName>
  </definedNames>
  <calcPr fullCalcOnLoad="1"/>
</workbook>
</file>

<file path=xl/sharedStrings.xml><?xml version="1.0" encoding="utf-8"?>
<sst xmlns="http://schemas.openxmlformats.org/spreadsheetml/2006/main" count="2073" uniqueCount="462">
  <si>
    <t xml:space="preserve">Scénár maticového prístupu </t>
  </si>
  <si>
    <t>130</t>
  </si>
  <si>
    <t>MFLN-9K6G32</t>
  </si>
  <si>
    <t>VST</t>
  </si>
  <si>
    <t>Prístup delta plus – dodatočné požiadavky na vega riziko</t>
  </si>
  <si>
    <t>120</t>
  </si>
  <si>
    <t>MFLN-9K6G2Z</t>
  </si>
  <si>
    <t>Prístup delta plus – dodatočné požiadavky na gama riziko</t>
  </si>
  <si>
    <t>110</t>
  </si>
  <si>
    <t>MFLN-9K6G2Y</t>
  </si>
  <si>
    <t>Zjednodušená metóda</t>
  </si>
  <si>
    <t>100</t>
  </si>
  <si>
    <t>MFLN-9K6G2X</t>
  </si>
  <si>
    <t>Dodatočné požiadavky pre opcie (riziká iné než delta)</t>
  </si>
  <si>
    <t>090</t>
  </si>
  <si>
    <t>MFLN-9K6G2W</t>
  </si>
  <si>
    <t>Osobitný prístup pre pozičné riziko v PKI</t>
  </si>
  <si>
    <t>080</t>
  </si>
  <si>
    <t>MFLN-9K6G2V</t>
  </si>
  <si>
    <t>Špecifické riziko</t>
  </si>
  <si>
    <t>050</t>
  </si>
  <si>
    <t>MFLN-9K6G2U</t>
  </si>
  <si>
    <t>Kapitálové cenné papiere iné než značne diverzifikované futures na akciový index obchodované na burze</t>
  </si>
  <si>
    <t>040</t>
  </si>
  <si>
    <t>MFLN-9K6G2T</t>
  </si>
  <si>
    <t>Značne diverzifikované futures na akciový index obchodované na burze, na ktoré sa uplatňuje osobitný prístup</t>
  </si>
  <si>
    <t>030</t>
  </si>
  <si>
    <t>MFLN-9K6G2S</t>
  </si>
  <si>
    <t>Iné aktíva a záväzky</t>
  </si>
  <si>
    <t>022</t>
  </si>
  <si>
    <t>MFLN-9K6G2R</t>
  </si>
  <si>
    <t>Deriváty</t>
  </si>
  <si>
    <t>021</t>
  </si>
  <si>
    <t>MFLN-9K6G2Q</t>
  </si>
  <si>
    <t>Všeobecné riziko</t>
  </si>
  <si>
    <t>020</t>
  </si>
  <si>
    <t>MFLN-9K6G2P</t>
  </si>
  <si>
    <t>KAPITÁLOVÉ CENNÉ PAPIERE V OBCHODNEJ KNIHE</t>
  </si>
  <si>
    <t>010</t>
  </si>
  <si>
    <t>MFLN-9K6G2N</t>
  </si>
  <si>
    <r>
      <rPr>
        <sz val="12"/>
        <rFont val="Verdana"/>
        <family val="2"/>
      </rPr>
      <t>070</t>
    </r>
  </si>
  <si>
    <r>
      <rPr>
        <sz val="12"/>
        <rFont val="Verdana"/>
        <family val="2"/>
      </rPr>
      <t>060</t>
    </r>
  </si>
  <si>
    <r>
      <rPr>
        <sz val="12"/>
        <rFont val="Verdana"/>
        <family val="2"/>
      </rPr>
      <t>050</t>
    </r>
  </si>
  <si>
    <r>
      <rPr>
        <sz val="12"/>
        <rFont val="Verdana"/>
        <family val="2"/>
      </rPr>
      <t>040</t>
    </r>
  </si>
  <si>
    <r>
      <rPr>
        <sz val="12"/>
        <rFont val="Verdana"/>
        <family val="2"/>
      </rPr>
      <t>030</t>
    </r>
  </si>
  <si>
    <r>
      <rPr>
        <sz val="12"/>
        <rFont val="Verdana"/>
        <family val="2"/>
      </rPr>
      <t>020</t>
    </r>
  </si>
  <si>
    <r>
      <rPr>
        <sz val="12"/>
        <rFont val="Verdana"/>
        <family val="2"/>
      </rPr>
      <t>010</t>
    </r>
  </si>
  <si>
    <t>TXT</t>
  </si>
  <si>
    <r>
      <rPr>
        <b/>
        <sz val="12"/>
        <rFont val="Verdana"/>
        <family val="2"/>
      </rPr>
      <t>KRÁTKE</t>
    </r>
  </si>
  <si>
    <r>
      <rPr>
        <b/>
        <sz val="12"/>
        <rFont val="Verdana"/>
        <family val="2"/>
      </rPr>
      <t>DLHÉ</t>
    </r>
  </si>
  <si>
    <r>
      <rPr>
        <b/>
        <sz val="12"/>
        <rFont val="Verdana"/>
        <family val="2"/>
      </rPr>
      <t>POZÍCIE, NA KTORÉ SA VZŤAHUJE KAPITÁLOVÁ POŽIADAVKA</t>
    </r>
  </si>
  <si>
    <r>
      <rPr>
        <b/>
        <sz val="12"/>
        <rFont val="Verdana"/>
        <family val="2"/>
      </rPr>
      <t>ČISTÉ POZÍCIE</t>
    </r>
  </si>
  <si>
    <r>
      <rPr>
        <b/>
        <sz val="12"/>
        <rFont val="Verdana"/>
        <family val="2"/>
      </rPr>
      <t>VŠETKY POZÍCIE</t>
    </r>
  </si>
  <si>
    <r>
      <rPr>
        <b/>
        <sz val="12"/>
        <rFont val="Verdana"/>
        <family val="2"/>
      </rPr>
      <t>CELKOVÁ HODNOTA RIZIKOVEJ EXPOZÍCIE</t>
    </r>
  </si>
  <si>
    <r>
      <rPr>
        <b/>
        <sz val="12"/>
        <rFont val="Verdana"/>
        <family val="2"/>
      </rPr>
      <t>POŽIADAVKY NA VLASTNÉ ZDROJE</t>
    </r>
  </si>
  <si>
    <r>
      <rPr>
        <b/>
        <sz val="12"/>
        <rFont val="Verdana"/>
        <family val="2"/>
      </rPr>
      <t>POZÍCIE</t>
    </r>
  </si>
  <si>
    <t>Ostatné</t>
  </si>
  <si>
    <t>Vnútroštátny trh:</t>
  </si>
  <si>
    <t>Z9</t>
  </si>
  <si>
    <t>MFLN-A29FVY</t>
  </si>
  <si>
    <t>MFLN-A29FVX</t>
  </si>
  <si>
    <t>MFLN-A29FVW</t>
  </si>
  <si>
    <t>MFLN-A29FVV</t>
  </si>
  <si>
    <t>MFLN-A29FVU</t>
  </si>
  <si>
    <t>MFLN-A29FVT</t>
  </si>
  <si>
    <t>MFLN-A29FVS</t>
  </si>
  <si>
    <t>MFLN-A29FVR</t>
  </si>
  <si>
    <t>MFLN-A29FVQ</t>
  </si>
  <si>
    <t>MFLN-A29FVP</t>
  </si>
  <si>
    <t>MFLN-A29FVN</t>
  </si>
  <si>
    <t>MFLN-A29FVM</t>
  </si>
  <si>
    <t>MFLN-A29FVL</t>
  </si>
  <si>
    <t>Eurozóna</t>
  </si>
  <si>
    <t>B00</t>
  </si>
  <si>
    <t>MFLN-9K6G2M</t>
  </si>
  <si>
    <t>MFLN-9K6G2L</t>
  </si>
  <si>
    <t>MFLN-9K6G2K</t>
  </si>
  <si>
    <t>MFLN-9K6G2J</t>
  </si>
  <si>
    <t>MFLN-9K6G2H</t>
  </si>
  <si>
    <t>MFLN-9K6G2G</t>
  </si>
  <si>
    <t>MFLN-9K6G2F</t>
  </si>
  <si>
    <t>MFLN-9K6G2E</t>
  </si>
  <si>
    <t>MFLN-9K6G2D</t>
  </si>
  <si>
    <t>MFLN-9K6G2C</t>
  </si>
  <si>
    <t>MFLN-9K6G2B</t>
  </si>
  <si>
    <t>MFLN-9K6G2A</t>
  </si>
  <si>
    <t>MFLN-9K6G29</t>
  </si>
  <si>
    <t>USA</t>
  </si>
  <si>
    <t>US</t>
  </si>
  <si>
    <t>MFLN-9K6G28</t>
  </si>
  <si>
    <t>MFLN-9K6G27</t>
  </si>
  <si>
    <t>MFLN-9K6G26</t>
  </si>
  <si>
    <t>MFLN-9K6G25</t>
  </si>
  <si>
    <t>MFLN-9K6G24</t>
  </si>
  <si>
    <t>MFLN-9K6G23</t>
  </si>
  <si>
    <t>MFLN-9K6G22</t>
  </si>
  <si>
    <t>MFLN-9K6FZZ</t>
  </si>
  <si>
    <t>MFLN-9K6FZY</t>
  </si>
  <si>
    <t>MFLN-9K6FZX</t>
  </si>
  <si>
    <t>MFLN-9K6FZW</t>
  </si>
  <si>
    <t>MFLN-9K6FZV</t>
  </si>
  <si>
    <t>MFLN-9K6FZU</t>
  </si>
  <si>
    <t>Ukrajina</t>
  </si>
  <si>
    <t>UA</t>
  </si>
  <si>
    <t>MFLN-9K6FZT</t>
  </si>
  <si>
    <t>MFLN-9K6FZS</t>
  </si>
  <si>
    <t>MFLN-9K6FZR</t>
  </si>
  <si>
    <t>MFLN-9K6FZQ</t>
  </si>
  <si>
    <t>MFLN-9K6FZP</t>
  </si>
  <si>
    <t>MFLN-9K6FZN</t>
  </si>
  <si>
    <t>MFLN-9K6FZM</t>
  </si>
  <si>
    <t>MFLN-9K6FZL</t>
  </si>
  <si>
    <t>MFLN-9K6FZK</t>
  </si>
  <si>
    <t>MFLN-9K6FZJ</t>
  </si>
  <si>
    <t>MFLN-9K6FZH</t>
  </si>
  <si>
    <t>MFLN-9K6FZG</t>
  </si>
  <si>
    <t>MFLN-9K6FZF</t>
  </si>
  <si>
    <t>Turecko</t>
  </si>
  <si>
    <t>TR</t>
  </si>
  <si>
    <t>MFLN-9K6FZE</t>
  </si>
  <si>
    <t>MFLN-9K6FZD</t>
  </si>
  <si>
    <t>MFLN-9K6FZC</t>
  </si>
  <si>
    <t>MFLN-9K6FZB</t>
  </si>
  <si>
    <t>MFLN-9K6FZA</t>
  </si>
  <si>
    <t>MFLN-9K6FZ9</t>
  </si>
  <si>
    <t>MFLN-9K6FZ8</t>
  </si>
  <si>
    <t>MFLN-9K6FZ7</t>
  </si>
  <si>
    <t>MFLN-9K6FZ6</t>
  </si>
  <si>
    <t>MFLN-9K6FZ5</t>
  </si>
  <si>
    <t>MFLN-9K6FZ4</t>
  </si>
  <si>
    <t>MFLN-9K6FZ3</t>
  </si>
  <si>
    <t>MFLN-9K6FZ2</t>
  </si>
  <si>
    <t>Švajčiarsko</t>
  </si>
  <si>
    <t>CH</t>
  </si>
  <si>
    <t>MFLN-9K6FYZ</t>
  </si>
  <si>
    <t>MFLN-9K6FYY</t>
  </si>
  <si>
    <t>MFLN-9K6FYX</t>
  </si>
  <si>
    <t>MFLN-9K6FYW</t>
  </si>
  <si>
    <t>MFLN-9K6FYV</t>
  </si>
  <si>
    <t>MFLN-9K6FYU</t>
  </si>
  <si>
    <t>MFLN-9K6FYT</t>
  </si>
  <si>
    <t>MFLN-9K6FYS</t>
  </si>
  <si>
    <t>MFLN-9K6FYR</t>
  </si>
  <si>
    <t>MFLN-9K6FYQ</t>
  </si>
  <si>
    <t>MFLN-9K6FYP</t>
  </si>
  <si>
    <t>MFLN-9K6FYN</t>
  </si>
  <si>
    <t>MFLN-9K6FYM</t>
  </si>
  <si>
    <t>Srbsko</t>
  </si>
  <si>
    <t>RS</t>
  </si>
  <si>
    <t>MFLN-9K6FYL</t>
  </si>
  <si>
    <t>MFLN-9K6FYK</t>
  </si>
  <si>
    <t>MFLN-9K6FYJ</t>
  </si>
  <si>
    <t>MFLN-9K6FYH</t>
  </si>
  <si>
    <t>MFLN-9K6FYG</t>
  </si>
  <si>
    <t>MFLN-9K6FYF</t>
  </si>
  <si>
    <t>MFLN-9K6FYE</t>
  </si>
  <si>
    <t>MFLN-9K6FYD</t>
  </si>
  <si>
    <t>MFLN-9K6FYC</t>
  </si>
  <si>
    <t>MFLN-9K6FYB</t>
  </si>
  <si>
    <t>MFLN-9K6FYA</t>
  </si>
  <si>
    <t>MFLN-9K6FY9</t>
  </si>
  <si>
    <t>MFLN-9K6FY8</t>
  </si>
  <si>
    <t>Ruská federácia</t>
  </si>
  <si>
    <t>RU</t>
  </si>
  <si>
    <t>MFLN-9K6FY7</t>
  </si>
  <si>
    <t>MFLN-9K6FY6</t>
  </si>
  <si>
    <t>MFLN-9K6FY5</t>
  </si>
  <si>
    <t>MFLN-9K6FY4</t>
  </si>
  <si>
    <t>MFLN-9K6FY3</t>
  </si>
  <si>
    <t>MFLN-9K6FY2</t>
  </si>
  <si>
    <t>MFLN-9K6FXZ</t>
  </si>
  <si>
    <t>MFLN-9K6FXY</t>
  </si>
  <si>
    <t>MFLN-9K6FXX</t>
  </si>
  <si>
    <t>MFLN-9K6FXW</t>
  </si>
  <si>
    <t>MFLN-9K6FXV</t>
  </si>
  <si>
    <t>MFLN-9K6FXU</t>
  </si>
  <si>
    <t>MFLN-9K6FXT</t>
  </si>
  <si>
    <t>Bývalá Juhoslovanská republika Macedónsko</t>
  </si>
  <si>
    <t>MK</t>
  </si>
  <si>
    <t>MFLN-9K6FXS</t>
  </si>
  <si>
    <t>MFLN-9K6FXR</t>
  </si>
  <si>
    <t>MFLN-9K6FXQ</t>
  </si>
  <si>
    <t>MFLN-9K6FXP</t>
  </si>
  <si>
    <t>MFLN-9K6FXN</t>
  </si>
  <si>
    <t>MFLN-9K6FXM</t>
  </si>
  <si>
    <t>MFLN-9K6FXL</t>
  </si>
  <si>
    <t>MFLN-9K6FXK</t>
  </si>
  <si>
    <t>MFLN-9K6FXJ</t>
  </si>
  <si>
    <t>MFLN-9K6FXH</t>
  </si>
  <si>
    <t>MFLN-9K6FXG</t>
  </si>
  <si>
    <t>MFLN-9K6FXF</t>
  </si>
  <si>
    <t>MFLN-9K6FXE</t>
  </si>
  <si>
    <t>Japonsko</t>
  </si>
  <si>
    <t>JP</t>
  </si>
  <si>
    <t>MFLN-9K6FXD</t>
  </si>
  <si>
    <t>MFLN-9K6FXC</t>
  </si>
  <si>
    <t>MFLN-9K6FXB</t>
  </si>
  <si>
    <t>MFLN-9K6FXA</t>
  </si>
  <si>
    <t>MFLN-9K6FX9</t>
  </si>
  <si>
    <t>MFLN-9K6FX8</t>
  </si>
  <si>
    <t>MFLN-9K6FX7</t>
  </si>
  <si>
    <t>MFLN-9K6FX6</t>
  </si>
  <si>
    <t>MFLN-9K6FX5</t>
  </si>
  <si>
    <t>MFLN-9K6FX4</t>
  </si>
  <si>
    <t>MFLN-9K6FX3</t>
  </si>
  <si>
    <t>MFLN-9K6FX2</t>
  </si>
  <si>
    <t>MFLN-9K6FWZ</t>
  </si>
  <si>
    <t>Albánsko</t>
  </si>
  <si>
    <t>AL</t>
  </si>
  <si>
    <t>MFLN-9K6FWY</t>
  </si>
  <si>
    <t>MFLN-9K6FWX</t>
  </si>
  <si>
    <t>MFLN-9K6FWW</t>
  </si>
  <si>
    <t>MFLN-9K6FWV</t>
  </si>
  <si>
    <t>MFLN-9K6FWU</t>
  </si>
  <si>
    <t>MFLN-9K6FWT</t>
  </si>
  <si>
    <t>MFLN-9K6FWS</t>
  </si>
  <si>
    <t>MFLN-9K6FWR</t>
  </si>
  <si>
    <t>MFLN-9K6FWQ</t>
  </si>
  <si>
    <t>MFLN-9K6FWP</t>
  </si>
  <si>
    <t>MFLN-9K6FWN</t>
  </si>
  <si>
    <t>MFLN-9K6FWM</t>
  </si>
  <si>
    <t>MFLN-9K6FWL</t>
  </si>
  <si>
    <t>Spojené kráľovstvo</t>
  </si>
  <si>
    <t>UK</t>
  </si>
  <si>
    <t>MFLN-9K6FWK</t>
  </si>
  <si>
    <t>MFLN-9K6FWJ</t>
  </si>
  <si>
    <t>MFLN-9K6FWH</t>
  </si>
  <si>
    <t>MFLN-9K6FWG</t>
  </si>
  <si>
    <t>MFLN-9K6FWF</t>
  </si>
  <si>
    <t>MFLN-9K6FWE</t>
  </si>
  <si>
    <t>MFLN-9K6FWD</t>
  </si>
  <si>
    <t>MFLN-9K6FWC</t>
  </si>
  <si>
    <t>MFLN-9K6FWB</t>
  </si>
  <si>
    <t>MFLN-9K6FWA</t>
  </si>
  <si>
    <t>MFLN-9K6FW9</t>
  </si>
  <si>
    <t>MFLN-9K6FW8</t>
  </si>
  <si>
    <t>MFLN-9K6FW7</t>
  </si>
  <si>
    <t>Švédsko</t>
  </si>
  <si>
    <t>SE</t>
  </si>
  <si>
    <t>MFLN-9K5F32</t>
  </si>
  <si>
    <t>MFLN-9K5F2Z</t>
  </si>
  <si>
    <t>MFLN-9K5F2Y</t>
  </si>
  <si>
    <t>MFLN-9K5F2X</t>
  </si>
  <si>
    <t>MFLN-9K5F2W</t>
  </si>
  <si>
    <t>MFLN-9K5F2V</t>
  </si>
  <si>
    <t>MFLN-9K5F2U</t>
  </si>
  <si>
    <t>MFLN-9K5F2T</t>
  </si>
  <si>
    <t>MFLN-9K5F2S</t>
  </si>
  <si>
    <t>MFLN-9K5F2R</t>
  </si>
  <si>
    <t>MFLN-9K5F2Q</t>
  </si>
  <si>
    <t>MFLN-9K5F2P</t>
  </si>
  <si>
    <t>MFLN-9K5F2N</t>
  </si>
  <si>
    <t>Rumunsko</t>
  </si>
  <si>
    <t>RO</t>
  </si>
  <si>
    <t>MFLN-9K5F28</t>
  </si>
  <si>
    <t>MFLN-9K5F27</t>
  </si>
  <si>
    <t>MFLN-9K5F26</t>
  </si>
  <si>
    <t>MFLN-9K5F25</t>
  </si>
  <si>
    <t>MFLN-9K5F24</t>
  </si>
  <si>
    <t>MFLN-9K5F23</t>
  </si>
  <si>
    <t>MFLN-9K5F22</t>
  </si>
  <si>
    <t>MFLN-9K5EZZ</t>
  </si>
  <si>
    <t>MFLN-9K5EZY</t>
  </si>
  <si>
    <t>MFLN-9K5EZX</t>
  </si>
  <si>
    <t>MFLN-9K5EZW</t>
  </si>
  <si>
    <t>MFLN-9K5EZV</t>
  </si>
  <si>
    <t>MFLN-9K5EZU</t>
  </si>
  <si>
    <t>Poľsko</t>
  </si>
  <si>
    <t>PL</t>
  </si>
  <si>
    <t>MFLN-9K5EZT</t>
  </si>
  <si>
    <t>MFLN-9K5EZS</t>
  </si>
  <si>
    <t>MFLN-9K5EZR</t>
  </si>
  <si>
    <t>MFLN-9K5EZQ</t>
  </si>
  <si>
    <t>MFLN-9K5EZP</t>
  </si>
  <si>
    <t>MFLN-9K5EZN</t>
  </si>
  <si>
    <t>MFLN-9K5EZM</t>
  </si>
  <si>
    <t>MFLN-9K5EZL</t>
  </si>
  <si>
    <t>MFLN-9K5EZK</t>
  </si>
  <si>
    <t>MFLN-9K5EZJ</t>
  </si>
  <si>
    <t>MFLN-9K5EZH</t>
  </si>
  <si>
    <t>MFLN-9K5EZG</t>
  </si>
  <si>
    <t>MFLN-9K5EZF</t>
  </si>
  <si>
    <t>Nórsko</t>
  </si>
  <si>
    <t>NO</t>
  </si>
  <si>
    <t>MFLN-9K5EY7</t>
  </si>
  <si>
    <t>MFLN-9K5EY6</t>
  </si>
  <si>
    <t>MFLN-9K5EY5</t>
  </si>
  <si>
    <t>MFLN-9K5EY4</t>
  </si>
  <si>
    <t>MFLN-9K5EY3</t>
  </si>
  <si>
    <t>MFLN-9K5EY2</t>
  </si>
  <si>
    <t>MFLN-9K5EXZ</t>
  </si>
  <si>
    <t>MFLN-9K5EXY</t>
  </si>
  <si>
    <t>MFLN-9K5EXX</t>
  </si>
  <si>
    <t>MFLN-9K5EXW</t>
  </si>
  <si>
    <t>MFLN-9K5EXV</t>
  </si>
  <si>
    <t>MFLN-9K5EXU</t>
  </si>
  <si>
    <t>MFLN-9K5EXT</t>
  </si>
  <si>
    <t>Lichtenštajnsko</t>
  </si>
  <si>
    <t>LI</t>
  </si>
  <si>
    <t>MFLN-9K5EW6</t>
  </si>
  <si>
    <t>MFLN-9K5EW5</t>
  </si>
  <si>
    <t>MFLN-9K5EW4</t>
  </si>
  <si>
    <t>MFLN-9K5EW3</t>
  </si>
  <si>
    <t>MFLN-9K5EW2</t>
  </si>
  <si>
    <t>MFLN-9K5EVZ</t>
  </si>
  <si>
    <t>MFLN-9K5EVY</t>
  </si>
  <si>
    <t>MFLN-9K5EVX</t>
  </si>
  <si>
    <t>MFLN-9K5EVW</t>
  </si>
  <si>
    <t>MFLN-9K5EVV</t>
  </si>
  <si>
    <t>MFLN-9K5EVU</t>
  </si>
  <si>
    <t>MFLN-9K5EVT</t>
  </si>
  <si>
    <t>MFLN-9K5EVS</t>
  </si>
  <si>
    <t>Island</t>
  </si>
  <si>
    <t>IS</t>
  </si>
  <si>
    <t>MFLN-9K5EVR</t>
  </si>
  <si>
    <t>MFLN-9K5EVQ</t>
  </si>
  <si>
    <t>MFLN-9K5EVP</t>
  </si>
  <si>
    <t>MFLN-9K5EVN</t>
  </si>
  <si>
    <t>MFLN-9K5EVM</t>
  </si>
  <si>
    <t>MFLN-9K5EVL</t>
  </si>
  <si>
    <t>MFLN-9K5EVK</t>
  </si>
  <si>
    <t>MFLN-9K5EVJ</t>
  </si>
  <si>
    <t>MFLN-9K5EVH</t>
  </si>
  <si>
    <t>MFLN-9K5EVG</t>
  </si>
  <si>
    <t>MFLN-9K5EVF</t>
  </si>
  <si>
    <t>MFLN-9K5EVE</t>
  </si>
  <si>
    <t>MFLN-9K5EVD</t>
  </si>
  <si>
    <t>Maďarsko</t>
  </si>
  <si>
    <t>HU</t>
  </si>
  <si>
    <t>MFLN-9K5ETQ</t>
  </si>
  <si>
    <t>MFLN-9K5ETP</t>
  </si>
  <si>
    <t>MFLN-9K5ETN</t>
  </si>
  <si>
    <t>MFLN-9K5ETM</t>
  </si>
  <si>
    <t>MFLN-9K5ETL</t>
  </si>
  <si>
    <t>MFLN-9K5ETK</t>
  </si>
  <si>
    <t>MFLN-9K5ETJ</t>
  </si>
  <si>
    <t>MFLN-9K5ETH</t>
  </si>
  <si>
    <t>MFLN-9K5ETG</t>
  </si>
  <si>
    <t>MFLN-9K5ETF</t>
  </si>
  <si>
    <t>MFLN-9K5ETE</t>
  </si>
  <si>
    <t>MFLN-9K5ETD</t>
  </si>
  <si>
    <t>MFLN-9K5ETC</t>
  </si>
  <si>
    <t>Egypt</t>
  </si>
  <si>
    <t>EG</t>
  </si>
  <si>
    <t>MFLN-9K5ESW</t>
  </si>
  <si>
    <t>MFLN-9K5ESV</t>
  </si>
  <si>
    <t>MFLN-9K5ESU</t>
  </si>
  <si>
    <t>MFLN-9K5EST</t>
  </si>
  <si>
    <t>MFLN-9K5ESS</t>
  </si>
  <si>
    <t>MFLN-9K5ESR</t>
  </si>
  <si>
    <t>MFLN-9K5ESQ</t>
  </si>
  <si>
    <t>MFLN-9K5ESP</t>
  </si>
  <si>
    <t>MFLN-9K5ESN</t>
  </si>
  <si>
    <t>MFLN-9K5ESM</t>
  </si>
  <si>
    <t>MFLN-9K5ESL</t>
  </si>
  <si>
    <t>MFLN-9K5ESK</t>
  </si>
  <si>
    <t>MFLN-9K5ESJ</t>
  </si>
  <si>
    <t>Dánsko</t>
  </si>
  <si>
    <t>DK</t>
  </si>
  <si>
    <t>MFLN-9K5ESH</t>
  </si>
  <si>
    <t>MFLN-9K5ESG</t>
  </si>
  <si>
    <t>MFLN-9K5ESF</t>
  </si>
  <si>
    <t>MFLN-9K5ESE</t>
  </si>
  <si>
    <t>MFLN-9K5ESD</t>
  </si>
  <si>
    <t>MFLN-9K5ESC</t>
  </si>
  <si>
    <t>MFLN-9K5ESB</t>
  </si>
  <si>
    <t>MFLN-9K5ESA</t>
  </si>
  <si>
    <t>MFLN-9K5ES9</t>
  </si>
  <si>
    <t>MFLN-9K5ES8</t>
  </si>
  <si>
    <t>MFLN-9K5ES7</t>
  </si>
  <si>
    <t>MFLN-9K5ES6</t>
  </si>
  <si>
    <t>MFLN-9K5ES5</t>
  </si>
  <si>
    <t>Česká republika</t>
  </si>
  <si>
    <t>CZ</t>
  </si>
  <si>
    <t>MFLN-A29FVK</t>
  </si>
  <si>
    <t>MFLN-A29FVJ</t>
  </si>
  <si>
    <t>MFLN-A29FVH</t>
  </si>
  <si>
    <t>MFLN-A29FVG</t>
  </si>
  <si>
    <t>MFLN-A29FVF</t>
  </si>
  <si>
    <t>MFLN-A29FVE</t>
  </si>
  <si>
    <t>MFLN-A29FVD</t>
  </si>
  <si>
    <t>MFLN-A29FVC</t>
  </si>
  <si>
    <t>MFLN-A29FVB</t>
  </si>
  <si>
    <t>MFLN-A29FVA</t>
  </si>
  <si>
    <t>MFLN-A29FV9</t>
  </si>
  <si>
    <t>MFLN-A29FV8</t>
  </si>
  <si>
    <t>MFLN-A29FV7</t>
  </si>
  <si>
    <t>Chorvátsko</t>
  </si>
  <si>
    <t>HR</t>
  </si>
  <si>
    <t>MFLN-9K5ERP</t>
  </si>
  <si>
    <t>MFLN-9K5ERN</t>
  </si>
  <si>
    <t>MFLN-9K5ERM</t>
  </si>
  <si>
    <t>MFLN-9K5ERL</t>
  </si>
  <si>
    <t>MFLN-9K5ERK</t>
  </si>
  <si>
    <t>MFLN-9K5ERJ</t>
  </si>
  <si>
    <t>MFLN-9K5ERH</t>
  </si>
  <si>
    <t>MFLN-9K5ERG</t>
  </si>
  <si>
    <t>MFLN-9K5ERF</t>
  </si>
  <si>
    <t>MFLN-9K5ERE</t>
  </si>
  <si>
    <t>MFLN-9K5ERD</t>
  </si>
  <si>
    <t>MFLN-9K5ERC</t>
  </si>
  <si>
    <t>MFLN-9K5ERB</t>
  </si>
  <si>
    <t>Bulharsko</t>
  </si>
  <si>
    <t>BG</t>
  </si>
  <si>
    <t>MFLN-9K5EQG</t>
  </si>
  <si>
    <t>MFLN-9K5EQF</t>
  </si>
  <si>
    <t>MFLN-9K5EQE</t>
  </si>
  <si>
    <t>MFLN-9K5EQD</t>
  </si>
  <si>
    <t>MFLN-9K5EQC</t>
  </si>
  <si>
    <t>MFLN-9K5EQB</t>
  </si>
  <si>
    <t>MFLN-9K5EQA</t>
  </si>
  <si>
    <t>MFLN-9K5EQ9</t>
  </si>
  <si>
    <t>MFLN-9K5EQ8</t>
  </si>
  <si>
    <t>MFLN-9K5EQ7</t>
  </si>
  <si>
    <t>MFLN-9K5EQ6</t>
  </si>
  <si>
    <t>MFLN-9K5EQ5</t>
  </si>
  <si>
    <t>MFLN-9K5EQ4</t>
  </si>
  <si>
    <t>Spolu</t>
  </si>
  <si>
    <t>A1</t>
  </si>
  <si>
    <t>b</t>
  </si>
  <si>
    <t>CSL</t>
  </si>
  <si>
    <t>HLV</t>
  </si>
  <si>
    <t>C 21.00 – TRHOVÉ RIZIKO: ŠTANDARDIZOVANÝ PRÍSTUP PRE POZIČNÉ RIZIKO V KAPITÁLOVÝCH CENNÝCH PAPIEROCH (MKR SA EQU)</t>
  </si>
  <si>
    <t>MFLN-9K5EPT</t>
  </si>
  <si>
    <t>MFLN-9K5EPS</t>
  </si>
  <si>
    <t>MFLN-9K5EPR</t>
  </si>
  <si>
    <t>MFLN-9K5EPQ</t>
  </si>
  <si>
    <t>MFLN-9K5EPP</t>
  </si>
  <si>
    <t>MFLN-9K5EPN</t>
  </si>
  <si>
    <t>MFLN-9K5EPM</t>
  </si>
  <si>
    <t>IID</t>
  </si>
  <si>
    <t>NSO</t>
  </si>
  <si>
    <t>EUR</t>
  </si>
  <si>
    <t>Mena vykazovania</t>
  </si>
  <si>
    <t>IFRS</t>
  </si>
  <si>
    <t>Použitý účtovný štandard</t>
  </si>
  <si>
    <t>Druh vykazovaných údajov</t>
  </si>
  <si>
    <t>Referenčné obdobie</t>
  </si>
  <si>
    <t>štvrťrok</t>
  </si>
  <si>
    <t>Periodicita výkazu</t>
  </si>
  <si>
    <t>Individuálna</t>
  </si>
  <si>
    <t>Úroveň uplatňovania</t>
  </si>
  <si>
    <t>Kód banky, pobočky zahraničnej banky alebo obchodníka s cennými papiermi</t>
  </si>
  <si>
    <t>Referenčný dátum vykazovania</t>
  </si>
  <si>
    <t>Názov banky, pobočky zahraničnej banky alebo obchodníka s cennými papiermi</t>
  </si>
  <si>
    <t>C (SRS) 13-04</t>
  </si>
  <si>
    <t>Ano</t>
  </si>
  <si>
    <t>DBU</t>
  </si>
  <si>
    <t>NZO</t>
  </si>
  <si>
    <t>C21_00</t>
  </si>
  <si>
    <t>JMO</t>
  </si>
  <si>
    <t>STAT</t>
  </si>
  <si>
    <t>TYP</t>
  </si>
  <si>
    <t>JDN</t>
  </si>
  <si>
    <t>TMP</t>
  </si>
  <si>
    <t>HLP</t>
  </si>
  <si>
    <t>SYS</t>
  </si>
  <si>
    <t>ID</t>
  </si>
  <si>
    <t>8120</t>
  </si>
  <si>
    <t>8120  Privatbanka, a.s.</t>
  </si>
  <si>
    <t>31.12.2015</t>
  </si>
  <si>
    <t>Auditovaný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</si>
</sst>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_-* #,##0.00_-;\-* #,##0.00_-;_-* &quot;-&quot;??_-;_-@_-"/>
    <numFmt numFmtId="166" formatCode="#,###,###;\-#,###,###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0;\-#,###,##0;0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CE"/>
      <family val="2"/>
    </font>
    <font>
      <sz val="11"/>
      <color indexed="8"/>
      <name val="Arial"/>
      <family val="2"/>
    </font>
    <font>
      <sz val="11"/>
      <color indexed="55"/>
      <name val="Calibri"/>
      <family val="2"/>
    </font>
    <font>
      <sz val="12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color indexed="55"/>
      <name val="Calibri"/>
      <family val="2"/>
    </font>
    <font>
      <sz val="10"/>
      <name val="Calibri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55"/>
      <name val="Verdana"/>
      <family val="2"/>
    </font>
    <font>
      <b/>
      <u val="single"/>
      <sz val="8"/>
      <name val="Verdana"/>
      <family val="2"/>
    </font>
    <font>
      <b/>
      <sz val="14"/>
      <name val="Verdana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9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2" applyNumberFormat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1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20" borderId="7" applyNumberFormat="0" applyFont="0" applyBorder="0" applyProtection="0">
      <alignment horizontal="center" vertical="center"/>
    </xf>
    <xf numFmtId="0" fontId="13" fillId="0" borderId="4" applyNumberFormat="0" applyFill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" fillId="7" borderId="7" applyFont="0" applyProtection="0">
      <alignment horizontal="right" vertical="center"/>
    </xf>
    <xf numFmtId="0" fontId="1" fillId="7" borderId="8" applyNumberFormat="0" applyFont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1" borderId="2" applyNumberFormat="0" applyAlignment="0" applyProtection="0"/>
    <xf numFmtId="0" fontId="23" fillId="21" borderId="2" applyNumberFormat="0" applyAlignment="0" applyProtection="0"/>
    <xf numFmtId="0" fontId="24" fillId="3" borderId="0" applyNumberFormat="0" applyBorder="0" applyAlignment="0" applyProtection="0"/>
    <xf numFmtId="0" fontId="6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1" fillId="22" borderId="7" applyFont="0">
      <alignment horizontal="right" vertical="center"/>
      <protection locked="0"/>
    </xf>
    <xf numFmtId="0" fontId="1" fillId="23" borderId="9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4" borderId="0" applyNumberFormat="0" applyBorder="0" applyAlignment="0" applyProtection="0"/>
    <xf numFmtId="0" fontId="26" fillId="20" borderId="10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34" fillId="24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2" fillId="0" borderId="11" applyNumberFormat="0" applyFill="0" applyAlignment="0" applyProtection="0"/>
    <xf numFmtId="0" fontId="26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6" fillId="20" borderId="10" applyNumberFormat="0" applyAlignment="0" applyProtection="0"/>
    <xf numFmtId="0" fontId="34" fillId="24" borderId="0" applyNumberFormat="0" applyBorder="0" applyAlignment="0" applyProtection="0"/>
    <xf numFmtId="3" fontId="1" fillId="25" borderId="7" applyFont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20" borderId="1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71" fontId="40" fillId="21" borderId="12" xfId="0" applyNumberFormat="1" applyFont="1" applyFill="1" applyBorder="1" applyAlignment="1">
      <alignment vertical="center"/>
    </xf>
    <xf numFmtId="171" fontId="40" fillId="0" borderId="13" xfId="0" applyNumberFormat="1" applyFont="1" applyFill="1" applyBorder="1" applyAlignment="1" applyProtection="1">
      <alignment vertical="center"/>
      <protection locked="0"/>
    </xf>
    <xf numFmtId="171" fontId="40" fillId="21" borderId="13" xfId="0" applyNumberFormat="1" applyFont="1" applyFill="1" applyBorder="1" applyAlignment="1">
      <alignment horizontal="center" vertical="center"/>
    </xf>
    <xf numFmtId="171" fontId="41" fillId="21" borderId="13" xfId="0" applyNumberFormat="1" applyFont="1" applyFill="1" applyBorder="1" applyAlignment="1">
      <alignment horizontal="center"/>
    </xf>
    <xf numFmtId="171" fontId="40" fillId="21" borderId="14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 applyProtection="1">
      <alignment horizontal="left" vertical="center" wrapText="1"/>
      <protection/>
    </xf>
    <xf numFmtId="49" fontId="43" fillId="2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5" fillId="7" borderId="0" xfId="0" applyFont="1" applyFill="1" applyAlignment="1" applyProtection="1">
      <alignment/>
      <protection/>
    </xf>
    <xf numFmtId="0" fontId="45" fillId="6" borderId="0" xfId="0" applyFont="1" applyFill="1" applyAlignment="1" applyProtection="1">
      <alignment/>
      <protection/>
    </xf>
    <xf numFmtId="171" fontId="41" fillId="21" borderId="17" xfId="0" applyNumberFormat="1" applyFont="1" applyFill="1" applyBorder="1" applyAlignment="1">
      <alignment/>
    </xf>
    <xf numFmtId="171" fontId="40" fillId="0" borderId="18" xfId="0" applyNumberFormat="1" applyFont="1" applyFill="1" applyBorder="1" applyAlignment="1" applyProtection="1">
      <alignment vertical="center"/>
      <protection locked="0"/>
    </xf>
    <xf numFmtId="171" fontId="40" fillId="21" borderId="18" xfId="0" applyNumberFormat="1" applyFont="1" applyFill="1" applyBorder="1" applyAlignment="1">
      <alignment horizontal="center" vertical="center"/>
    </xf>
    <xf numFmtId="171" fontId="41" fillId="21" borderId="18" xfId="0" applyNumberFormat="1" applyFont="1" applyFill="1" applyBorder="1" applyAlignment="1">
      <alignment horizontal="center"/>
    </xf>
    <xf numFmtId="171" fontId="40" fillId="21" borderId="19" xfId="0" applyNumberFormat="1" applyFont="1" applyFill="1" applyBorder="1" applyAlignment="1">
      <alignment horizontal="center" vertical="center"/>
    </xf>
    <xf numFmtId="0" fontId="42" fillId="0" borderId="8" xfId="0" applyFont="1" applyFill="1" applyBorder="1" applyAlignment="1" applyProtection="1">
      <alignment horizontal="left" vertical="center" wrapText="1" indent="1"/>
      <protection/>
    </xf>
    <xf numFmtId="49" fontId="43" fillId="20" borderId="20" xfId="0" applyNumberFormat="1" applyFont="1" applyFill="1" applyBorder="1" applyAlignment="1" applyProtection="1">
      <alignment horizontal="center" vertical="center" wrapText="1"/>
      <protection/>
    </xf>
    <xf numFmtId="0" fontId="42" fillId="0" borderId="8" xfId="0" applyFont="1" applyFill="1" applyBorder="1" applyAlignment="1" applyProtection="1">
      <alignment horizontal="left" vertical="center" wrapText="1"/>
      <protection/>
    </xf>
    <xf numFmtId="171" fontId="40" fillId="21" borderId="17" xfId="0" applyNumberFormat="1" applyFont="1" applyFill="1" applyBorder="1" applyAlignment="1">
      <alignment vertical="center"/>
    </xf>
    <xf numFmtId="171" fontId="40" fillId="0" borderId="18" xfId="0" applyNumberFormat="1" applyFont="1" applyBorder="1" applyAlignment="1" applyProtection="1">
      <alignment vertical="center"/>
      <protection/>
    </xf>
    <xf numFmtId="171" fontId="40" fillId="21" borderId="18" xfId="0" applyNumberFormat="1" applyFont="1" applyFill="1" applyBorder="1" applyAlignment="1" applyProtection="1">
      <alignment horizontal="center" vertical="center"/>
      <protection/>
    </xf>
    <xf numFmtId="171" fontId="40" fillId="21" borderId="19" xfId="0" applyNumberFormat="1" applyFont="1" applyFill="1" applyBorder="1" applyAlignment="1" applyProtection="1">
      <alignment horizontal="center" vertical="center"/>
      <protection/>
    </xf>
    <xf numFmtId="171" fontId="40" fillId="0" borderId="18" xfId="0" applyNumberFormat="1" applyFont="1" applyBorder="1" applyAlignment="1" applyProtection="1">
      <alignment vertical="center"/>
      <protection locked="0"/>
    </xf>
    <xf numFmtId="171" fontId="40" fillId="0" borderId="18" xfId="0" applyNumberFormat="1" applyFont="1" applyFill="1" applyBorder="1" applyAlignment="1" applyProtection="1">
      <alignment horizontal="center" vertical="center"/>
      <protection locked="0"/>
    </xf>
    <xf numFmtId="171" fontId="40" fillId="0" borderId="19" xfId="0" applyNumberFormat="1" applyFont="1" applyFill="1" applyBorder="1" applyAlignment="1" applyProtection="1">
      <alignment horizontal="center" vertical="center"/>
      <protection locked="0"/>
    </xf>
    <xf numFmtId="171" fontId="40" fillId="0" borderId="18" xfId="0" applyNumberFormat="1" applyFont="1" applyFill="1" applyBorder="1" applyAlignment="1" applyProtection="1">
      <alignment vertical="center"/>
      <protection/>
    </xf>
    <xf numFmtId="171" fontId="40" fillId="21" borderId="18" xfId="0" applyNumberFormat="1" applyFont="1" applyFill="1" applyBorder="1" applyAlignment="1">
      <alignment vertical="center"/>
    </xf>
    <xf numFmtId="171" fontId="40" fillId="0" borderId="18" xfId="0" applyNumberFormat="1" applyFont="1" applyBorder="1" applyAlignment="1" applyProtection="1">
      <alignment horizontal="center" vertical="center"/>
      <protection locked="0"/>
    </xf>
    <xf numFmtId="171" fontId="40" fillId="0" borderId="19" xfId="0" applyNumberFormat="1" applyFont="1" applyBorder="1" applyAlignment="1" applyProtection="1">
      <alignment horizontal="center" vertical="center"/>
      <protection locked="0"/>
    </xf>
    <xf numFmtId="171" fontId="40" fillId="0" borderId="18" xfId="0" applyNumberFormat="1" applyFont="1" applyFill="1" applyBorder="1" applyAlignment="1" applyProtection="1">
      <alignment horizontal="center" vertical="center"/>
      <protection/>
    </xf>
    <xf numFmtId="171" fontId="40" fillId="0" borderId="21" xfId="0" applyNumberFormat="1" applyFont="1" applyFill="1" applyBorder="1" applyAlignment="1" applyProtection="1">
      <alignment horizontal="center" vertical="center" wrapText="1"/>
      <protection/>
    </xf>
    <xf numFmtId="171" fontId="40" fillId="0" borderId="22" xfId="0" applyNumberFormat="1" applyFont="1" applyFill="1" applyBorder="1" applyAlignment="1" applyProtection="1">
      <alignment horizontal="center" vertical="center"/>
      <protection/>
    </xf>
    <xf numFmtId="171" fontId="40" fillId="21" borderId="22" xfId="0" applyNumberFormat="1" applyFont="1" applyFill="1" applyBorder="1" applyAlignment="1">
      <alignment horizontal="center" vertical="center"/>
    </xf>
    <xf numFmtId="171" fontId="40" fillId="21" borderId="23" xfId="0" applyNumberFormat="1" applyFont="1" applyFill="1" applyBorder="1" applyAlignment="1">
      <alignment horizontal="center" vertical="center"/>
    </xf>
    <xf numFmtId="49" fontId="40" fillId="20" borderId="24" xfId="0" applyNumberFormat="1" applyFont="1" applyFill="1" applyBorder="1" applyAlignment="1" applyProtection="1">
      <alignment horizontal="center" vertical="center"/>
      <protection/>
    </xf>
    <xf numFmtId="49" fontId="40" fillId="20" borderId="7" xfId="0" applyNumberFormat="1" applyFont="1" applyFill="1" applyBorder="1" applyAlignment="1" applyProtection="1" quotePrefix="1">
      <alignment horizontal="center" vertical="center"/>
      <protection/>
    </xf>
    <xf numFmtId="49" fontId="40" fillId="20" borderId="25" xfId="0" applyNumberFormat="1" applyFont="1" applyFill="1" applyBorder="1" applyAlignment="1" applyProtection="1" quotePrefix="1">
      <alignment horizontal="center" vertical="center"/>
      <protection/>
    </xf>
    <xf numFmtId="0" fontId="40" fillId="20" borderId="26" xfId="0" applyFont="1" applyFill="1" applyBorder="1" applyAlignment="1" applyProtection="1">
      <alignment horizontal="center" vertical="center"/>
      <protection/>
    </xf>
    <xf numFmtId="0" fontId="41" fillId="20" borderId="27" xfId="0" applyFont="1" applyFill="1" applyBorder="1" applyAlignment="1" applyProtection="1">
      <alignment horizontal="center" vertical="center"/>
      <protection/>
    </xf>
    <xf numFmtId="0" fontId="46" fillId="20" borderId="7" xfId="0" applyFont="1" applyFill="1" applyBorder="1" applyAlignment="1" applyProtection="1">
      <alignment horizontal="center" vertical="center"/>
      <protection/>
    </xf>
    <xf numFmtId="0" fontId="40" fillId="20" borderId="0" xfId="0" applyFont="1" applyFill="1" applyBorder="1" applyAlignment="1" applyProtection="1">
      <alignment/>
      <protection/>
    </xf>
    <xf numFmtId="0" fontId="41" fillId="20" borderId="28" xfId="0" applyFont="1" applyFill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6" fillId="20" borderId="29" xfId="0" applyFont="1" applyFill="1" applyBorder="1" applyAlignment="1" applyProtection="1">
      <alignment/>
      <protection/>
    </xf>
    <xf numFmtId="0" fontId="40" fillId="20" borderId="30" xfId="0" applyFont="1" applyFill="1" applyBorder="1" applyAlignment="1" applyProtection="1">
      <alignment/>
      <protection/>
    </xf>
    <xf numFmtId="0" fontId="41" fillId="20" borderId="3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3" fillId="0" borderId="7" xfId="0" applyFont="1" applyFill="1" applyBorder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4" fillId="6" borderId="0" xfId="0" applyFont="1" applyFill="1" applyAlignment="1" applyProtection="1">
      <alignment/>
      <protection/>
    </xf>
    <xf numFmtId="0" fontId="48" fillId="0" borderId="32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/>
      <protection/>
    </xf>
    <xf numFmtId="0" fontId="43" fillId="0" borderId="34" xfId="0" applyFont="1" applyFill="1" applyBorder="1" applyAlignment="1" applyProtection="1">
      <alignment/>
      <protection/>
    </xf>
    <xf numFmtId="0" fontId="48" fillId="0" borderId="35" xfId="0" applyFont="1" applyBorder="1" applyAlignment="1" applyProtection="1">
      <alignment/>
      <protection/>
    </xf>
    <xf numFmtId="0" fontId="43" fillId="0" borderId="8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53" fillId="7" borderId="0" xfId="0" applyFont="1" applyFill="1" applyAlignment="1" applyProtection="1">
      <alignment/>
      <protection/>
    </xf>
    <xf numFmtId="0" fontId="45" fillId="6" borderId="0" xfId="0" applyFont="1" applyFill="1" applyAlignment="1" applyProtection="1">
      <alignment vertical="top" wrapText="1"/>
      <protection/>
    </xf>
    <xf numFmtId="0" fontId="53" fillId="6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4" fontId="54" fillId="3" borderId="0" xfId="0" applyNumberFormat="1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20" borderId="7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4" fillId="0" borderId="7" xfId="0" applyFont="1" applyFill="1" applyBorder="1" applyAlignment="1" applyProtection="1">
      <alignment/>
      <protection locked="0"/>
    </xf>
    <xf numFmtId="0" fontId="56" fillId="20" borderId="7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56" fillId="0" borderId="7" xfId="0" applyFont="1" applyBorder="1" applyAlignment="1" applyProtection="1">
      <alignment/>
      <protection/>
    </xf>
    <xf numFmtId="0" fontId="54" fillId="0" borderId="7" xfId="0" applyFont="1" applyFill="1" applyBorder="1" applyAlignment="1" applyProtection="1">
      <alignment/>
      <protection/>
    </xf>
    <xf numFmtId="49" fontId="54" fillId="4" borderId="7" xfId="0" applyNumberFormat="1" applyFont="1" applyFill="1" applyBorder="1" applyAlignment="1" applyProtection="1">
      <alignment/>
      <protection/>
    </xf>
    <xf numFmtId="49" fontId="45" fillId="0" borderId="0" xfId="0" applyNumberFormat="1" applyFont="1" applyAlignment="1" applyProtection="1">
      <alignment/>
      <protection/>
    </xf>
    <xf numFmtId="14" fontId="54" fillId="4" borderId="7" xfId="0" applyNumberFormat="1" applyFont="1" applyFill="1" applyBorder="1" applyAlignment="1" applyProtection="1">
      <alignment/>
      <protection/>
    </xf>
    <xf numFmtId="0" fontId="45" fillId="4" borderId="35" xfId="0" applyFont="1" applyFill="1" applyBorder="1" applyAlignment="1" applyProtection="1">
      <alignment/>
      <protection/>
    </xf>
    <xf numFmtId="0" fontId="54" fillId="4" borderId="36" xfId="0" applyFont="1" applyFill="1" applyBorder="1" applyAlignment="1" applyProtection="1">
      <alignment/>
      <protection/>
    </xf>
    <xf numFmtId="49" fontId="54" fillId="4" borderId="8" xfId="0" applyNumberFormat="1" applyFont="1" applyFill="1" applyBorder="1" applyAlignment="1" applyProtection="1">
      <alignment/>
      <protection/>
    </xf>
    <xf numFmtId="0" fontId="54" fillId="0" borderId="7" xfId="0" applyFont="1" applyBorder="1" applyAlignment="1" applyProtection="1">
      <alignment horizontal="center"/>
      <protection/>
    </xf>
    <xf numFmtId="0" fontId="46" fillId="20" borderId="30" xfId="0" applyFont="1" applyFill="1" applyBorder="1" applyAlignment="1" applyProtection="1">
      <alignment horizontal="center" vertical="center"/>
      <protection/>
    </xf>
    <xf numFmtId="0" fontId="46" fillId="20" borderId="37" xfId="0" applyFont="1" applyFill="1" applyBorder="1" applyAlignment="1" applyProtection="1">
      <alignment horizontal="center" vertical="center"/>
      <protection/>
    </xf>
    <xf numFmtId="0" fontId="46" fillId="20" borderId="38" xfId="0" applyFont="1" applyFill="1" applyBorder="1" applyAlignment="1" applyProtection="1">
      <alignment horizontal="center" vertical="center"/>
      <protection/>
    </xf>
    <xf numFmtId="0" fontId="46" fillId="20" borderId="39" xfId="0" applyFont="1" applyFill="1" applyBorder="1" applyAlignment="1" applyProtection="1">
      <alignment horizontal="center" vertical="center" wrapText="1"/>
      <protection/>
    </xf>
    <xf numFmtId="0" fontId="46" fillId="20" borderId="40" xfId="0" applyFont="1" applyFill="1" applyBorder="1" applyAlignment="1" applyProtection="1">
      <alignment horizontal="center" vertical="center" wrapText="1"/>
      <protection/>
    </xf>
    <xf numFmtId="0" fontId="46" fillId="20" borderId="25" xfId="0" applyFont="1" applyFill="1" applyBorder="1" applyAlignment="1" applyProtection="1">
      <alignment horizontal="center" vertical="center" wrapText="1"/>
      <protection/>
    </xf>
    <xf numFmtId="0" fontId="46" fillId="20" borderId="41" xfId="0" applyFont="1" applyFill="1" applyBorder="1" applyAlignment="1" applyProtection="1">
      <alignment horizontal="center" vertical="center" wrapText="1"/>
      <protection/>
    </xf>
    <xf numFmtId="0" fontId="46" fillId="20" borderId="42" xfId="0" applyFont="1" applyFill="1" applyBorder="1" applyAlignment="1" applyProtection="1">
      <alignment horizontal="center" vertical="center" wrapText="1"/>
      <protection/>
    </xf>
    <xf numFmtId="0" fontId="46" fillId="20" borderId="24" xfId="0" applyFont="1" applyFill="1" applyBorder="1" applyAlignment="1" applyProtection="1">
      <alignment horizontal="center" vertical="center" wrapText="1"/>
      <protection/>
    </xf>
    <xf numFmtId="0" fontId="46" fillId="20" borderId="8" xfId="0" applyFont="1" applyFill="1" applyBorder="1" applyAlignment="1" applyProtection="1">
      <alignment horizontal="center" vertical="center"/>
      <protection/>
    </xf>
    <xf numFmtId="0" fontId="46" fillId="20" borderId="36" xfId="0" applyFont="1" applyFill="1" applyBorder="1" applyAlignment="1" applyProtection="1">
      <alignment horizontal="center" vertical="center"/>
      <protection/>
    </xf>
    <xf numFmtId="0" fontId="46" fillId="20" borderId="43" xfId="0" applyFont="1" applyFill="1" applyBorder="1" applyAlignment="1" applyProtection="1">
      <alignment horizontal="center" vertical="center" wrapText="1"/>
      <protection/>
    </xf>
    <xf numFmtId="0" fontId="46" fillId="20" borderId="44" xfId="0" applyFont="1" applyFill="1" applyBorder="1" applyAlignment="1" applyProtection="1">
      <alignment horizontal="center" vertical="center" wrapText="1"/>
      <protection/>
    </xf>
    <xf numFmtId="0" fontId="46" fillId="20" borderId="45" xfId="0" applyFont="1" applyFill="1" applyBorder="1" applyAlignment="1" applyProtection="1">
      <alignment horizontal="center" vertical="center" wrapText="1"/>
      <protection/>
    </xf>
    <xf numFmtId="0" fontId="46" fillId="20" borderId="46" xfId="0" applyFont="1" applyFill="1" applyBorder="1" applyAlignment="1" applyProtection="1">
      <alignment horizontal="center" vertical="center" wrapText="1"/>
      <protection/>
    </xf>
    <xf numFmtId="0" fontId="46" fillId="20" borderId="47" xfId="0" applyFont="1" applyFill="1" applyBorder="1" applyAlignment="1" applyProtection="1">
      <alignment horizontal="center" vertical="center" wrapText="1"/>
      <protection/>
    </xf>
    <xf numFmtId="0" fontId="46" fillId="20" borderId="48" xfId="0" applyFont="1" applyFill="1" applyBorder="1" applyAlignment="1" applyProtection="1">
      <alignment horizontal="center" vertical="center"/>
      <protection/>
    </xf>
    <xf numFmtId="0" fontId="47" fillId="20" borderId="25" xfId="0" applyFont="1" applyFill="1" applyBorder="1" applyAlignment="1" applyProtection="1">
      <alignment vertical="center"/>
      <protection/>
    </xf>
    <xf numFmtId="0" fontId="52" fillId="20" borderId="34" xfId="0" applyFont="1" applyFill="1" applyBorder="1" applyAlignment="1" applyProtection="1">
      <alignment horizontal="left" vertical="center" indent="3"/>
      <protection/>
    </xf>
    <xf numFmtId="0" fontId="52" fillId="20" borderId="33" xfId="0" applyFont="1" applyFill="1" applyBorder="1" applyAlignment="1" applyProtection="1">
      <alignment horizontal="left" vertical="center" indent="3"/>
      <protection/>
    </xf>
    <xf numFmtId="0" fontId="52" fillId="20" borderId="32" xfId="0" applyFont="1" applyFill="1" applyBorder="1" applyAlignment="1" applyProtection="1">
      <alignment horizontal="left" vertical="center" indent="3"/>
      <protection/>
    </xf>
  </cellXfs>
  <cellStyles count="30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e_2011 04 14 Templates for stress test_bcl" xfId="270"/>
    <cellStyle name="normálne_Pr_6_Bd 75-12" xfId="271"/>
    <cellStyle name="normální_List1" xfId="272"/>
    <cellStyle name="Notas" xfId="273"/>
    <cellStyle name="Note" xfId="274"/>
    <cellStyle name="Note 2" xfId="275"/>
    <cellStyle name="Összesen" xfId="276"/>
    <cellStyle name="Output" xfId="277"/>
    <cellStyle name="Output 2" xfId="278"/>
    <cellStyle name="Output 3" xfId="279"/>
    <cellStyle name="Percent" xfId="280"/>
    <cellStyle name="Percent 2" xfId="281"/>
    <cellStyle name="Percent 3" xfId="282"/>
    <cellStyle name="Porcentual 2" xfId="283"/>
    <cellStyle name="Porcentual 2 2" xfId="284"/>
    <cellStyle name="Porcentual 2 2 2" xfId="285"/>
    <cellStyle name="Porcentual 2 3" xfId="286"/>
    <cellStyle name="Prozent 2" xfId="287"/>
    <cellStyle name="Prozent 2 2" xfId="288"/>
    <cellStyle name="Rossz" xfId="289"/>
    <cellStyle name="Salida" xfId="290"/>
    <cellStyle name="Semleges" xfId="291"/>
    <cellStyle name="showExposure" xfId="292"/>
    <cellStyle name="Standard 2" xfId="293"/>
    <cellStyle name="Standard 3" xfId="294"/>
    <cellStyle name="Standard 3 2" xfId="295"/>
    <cellStyle name="Standard 3 2 2" xfId="296"/>
    <cellStyle name="Standard 4" xfId="297"/>
    <cellStyle name="Standard_20100129_1559 Jentsch_COREP ON 20100129 COREP preliminary proposal_CR SA" xfId="298"/>
    <cellStyle name="Számítás" xfId="299"/>
    <cellStyle name="Texto de advertencia" xfId="300"/>
    <cellStyle name="Texto explicativo" xfId="301"/>
    <cellStyle name="Title" xfId="302"/>
    <cellStyle name="Title 2" xfId="303"/>
    <cellStyle name="Título" xfId="304"/>
    <cellStyle name="Título 1" xfId="305"/>
    <cellStyle name="Título 2" xfId="306"/>
    <cellStyle name="Título 3" xfId="307"/>
    <cellStyle name="Título_20091015 DE_Proposed amendments to CR SEC_MKR" xfId="308"/>
    <cellStyle name="Total" xfId="309"/>
    <cellStyle name="Total 2" xfId="310"/>
    <cellStyle name="Warning Text" xfId="311"/>
    <cellStyle name="Warning Text 2" xfId="312"/>
    <cellStyle name="Warning Text 3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zoomScale="80" zoomScaleNormal="80" workbookViewId="0" topLeftCell="F8">
      <selection activeCell="F8" sqref="F8"/>
    </sheetView>
  </sheetViews>
  <sheetFormatPr defaultColWidth="9.140625" defaultRowHeight="15"/>
  <cols>
    <col min="1" max="1" width="9.140625" style="1" hidden="1" customWidth="1"/>
    <col min="2" max="2" width="25.8515625" style="1" hidden="1" customWidth="1"/>
    <col min="3" max="4" width="9.140625" style="1" hidden="1" customWidth="1"/>
    <col min="5" max="5" width="16.8515625" style="1" hidden="1" customWidth="1"/>
    <col min="6" max="6" width="7.7109375" style="2" bestFit="1" customWidth="1"/>
    <col min="7" max="7" width="9.140625" style="1" customWidth="1"/>
    <col min="8" max="8" width="74.140625" style="1" customWidth="1"/>
    <col min="9" max="9" width="21.00390625" style="1" customWidth="1"/>
    <col min="10" max="11" width="19.421875" style="1" customWidth="1"/>
    <col min="12" max="12" width="18.8515625" style="1" bestFit="1" customWidth="1"/>
    <col min="13" max="13" width="19.28125" style="1" customWidth="1"/>
    <col min="14" max="14" width="19.421875" style="1" customWidth="1"/>
    <col min="15" max="15" width="19.7109375" style="1" customWidth="1"/>
    <col min="16" max="16384" width="9.140625" style="1" customWidth="1"/>
  </cols>
  <sheetData>
    <row r="1" spans="1:15" ht="15" hidden="1">
      <c r="A1" s="45" t="s">
        <v>457</v>
      </c>
      <c r="B1" s="45" t="s">
        <v>456</v>
      </c>
      <c r="C1" s="12" t="s">
        <v>431</v>
      </c>
      <c r="D1" s="45" t="s">
        <v>455</v>
      </c>
      <c r="E1" s="11" t="s">
        <v>430</v>
      </c>
      <c r="F1" s="52" t="s">
        <v>420</v>
      </c>
      <c r="G1" s="45" t="s">
        <v>47</v>
      </c>
      <c r="H1" s="45" t="s">
        <v>47</v>
      </c>
      <c r="I1" s="45" t="s">
        <v>3</v>
      </c>
      <c r="J1" s="45" t="s">
        <v>3</v>
      </c>
      <c r="K1" s="45" t="s">
        <v>3</v>
      </c>
      <c r="L1" s="45" t="s">
        <v>3</v>
      </c>
      <c r="M1" s="45" t="s">
        <v>3</v>
      </c>
      <c r="N1" s="45" t="s">
        <v>3</v>
      </c>
      <c r="O1" s="1" t="s">
        <v>3</v>
      </c>
    </row>
    <row r="2" spans="1:11" ht="15" hidden="1">
      <c r="A2" s="45" t="s">
        <v>454</v>
      </c>
      <c r="B2" s="45"/>
      <c r="C2" s="12"/>
      <c r="D2" s="45"/>
      <c r="E2" s="11"/>
      <c r="G2" s="45"/>
      <c r="H2" s="71"/>
      <c r="I2" s="45"/>
      <c r="J2" s="45"/>
      <c r="K2" s="45"/>
    </row>
    <row r="3" spans="1:11" ht="15" hidden="1">
      <c r="A3" s="45" t="s">
        <v>453</v>
      </c>
      <c r="B3" s="45">
        <v>1</v>
      </c>
      <c r="C3" s="12"/>
      <c r="D3" s="45"/>
      <c r="E3" s="11"/>
      <c r="G3" s="45"/>
      <c r="H3" s="71"/>
      <c r="I3" s="45"/>
      <c r="J3" s="45"/>
      <c r="K3" s="45"/>
    </row>
    <row r="4" spans="1:11" ht="15" hidden="1">
      <c r="A4" s="45" t="s">
        <v>452</v>
      </c>
      <c r="B4" s="45" t="s">
        <v>451</v>
      </c>
      <c r="C4" s="12"/>
      <c r="D4" s="45"/>
      <c r="E4" s="11"/>
      <c r="G4" s="45"/>
      <c r="H4" s="71"/>
      <c r="I4" s="45"/>
      <c r="J4" s="45"/>
      <c r="K4" s="45"/>
    </row>
    <row r="5" spans="1:11" ht="15" hidden="1">
      <c r="A5" s="45" t="s">
        <v>450</v>
      </c>
      <c r="B5" s="45" t="s">
        <v>449</v>
      </c>
      <c r="C5" s="12"/>
      <c r="D5" s="45"/>
      <c r="E5" s="11"/>
      <c r="G5" s="45"/>
      <c r="H5" s="71"/>
      <c r="I5" s="45"/>
      <c r="J5" s="45"/>
      <c r="K5" s="45"/>
    </row>
    <row r="6" spans="1:11" ht="15" hidden="1">
      <c r="A6" s="45" t="s">
        <v>448</v>
      </c>
      <c r="B6" s="45" t="s">
        <v>422</v>
      </c>
      <c r="C6" s="12"/>
      <c r="D6" s="45"/>
      <c r="E6" s="11"/>
      <c r="G6" s="45"/>
      <c r="H6" s="71"/>
      <c r="I6" s="45"/>
      <c r="J6" s="45"/>
      <c r="K6" s="45"/>
    </row>
    <row r="7" spans="1:11" ht="15" hidden="1">
      <c r="A7" s="45" t="s">
        <v>447</v>
      </c>
      <c r="B7" s="45" t="s">
        <v>446</v>
      </c>
      <c r="C7" s="12"/>
      <c r="D7" s="45"/>
      <c r="E7" s="11"/>
      <c r="G7" s="45"/>
      <c r="H7" s="71"/>
      <c r="I7" s="45"/>
      <c r="J7" s="45"/>
      <c r="K7" s="45"/>
    </row>
    <row r="8" spans="1:15" ht="15">
      <c r="A8" s="45" t="s">
        <v>421</v>
      </c>
      <c r="B8" s="45"/>
      <c r="C8" s="12"/>
      <c r="D8" s="45"/>
      <c r="E8" s="11"/>
      <c r="G8" s="45"/>
      <c r="H8" s="71"/>
      <c r="I8" s="45"/>
      <c r="J8" s="45"/>
      <c r="O8" s="85" t="s">
        <v>445</v>
      </c>
    </row>
    <row r="9" spans="1:11" ht="15">
      <c r="A9" s="45" t="s">
        <v>421</v>
      </c>
      <c r="B9" s="45"/>
      <c r="C9" s="12"/>
      <c r="D9" s="45"/>
      <c r="E9" s="11"/>
      <c r="G9" s="45" t="s">
        <v>444</v>
      </c>
      <c r="J9" s="45"/>
      <c r="K9" s="45" t="s">
        <v>443</v>
      </c>
    </row>
    <row r="10" spans="1:11" ht="15">
      <c r="A10" s="45" t="s">
        <v>421</v>
      </c>
      <c r="B10" s="45"/>
      <c r="C10" s="12"/>
      <c r="D10" s="45"/>
      <c r="E10" s="11"/>
      <c r="F10" s="52"/>
      <c r="G10" s="84" t="s">
        <v>459</v>
      </c>
      <c r="H10" s="83"/>
      <c r="I10" s="82"/>
      <c r="J10" s="52"/>
      <c r="K10" s="81" t="s">
        <v>460</v>
      </c>
    </row>
    <row r="11" spans="1:14" ht="15">
      <c r="A11" s="45" t="s">
        <v>421</v>
      </c>
      <c r="B11" s="68"/>
      <c r="C11" s="68"/>
      <c r="D11" s="68"/>
      <c r="E11" s="11"/>
      <c r="F11" s="69"/>
      <c r="G11" s="80" t="s">
        <v>442</v>
      </c>
      <c r="H11" s="67"/>
      <c r="I11" s="68"/>
      <c r="J11" s="52"/>
      <c r="K11" s="45" t="s">
        <v>441</v>
      </c>
      <c r="L11" s="67"/>
      <c r="M11" s="67"/>
      <c r="N11" s="67"/>
    </row>
    <row r="12" spans="1:11" ht="15">
      <c r="A12" s="45" t="s">
        <v>421</v>
      </c>
      <c r="B12" s="45"/>
      <c r="C12" s="12"/>
      <c r="D12" s="45"/>
      <c r="E12" s="11"/>
      <c r="F12" s="52"/>
      <c r="G12" s="79" t="s">
        <v>458</v>
      </c>
      <c r="H12" s="71"/>
      <c r="I12" s="45"/>
      <c r="J12" s="52"/>
      <c r="K12" s="78" t="s">
        <v>440</v>
      </c>
    </row>
    <row r="13" spans="1:11" ht="15">
      <c r="A13" s="45" t="s">
        <v>421</v>
      </c>
      <c r="B13" s="45"/>
      <c r="C13" s="12"/>
      <c r="D13" s="45"/>
      <c r="E13" s="11"/>
      <c r="H13" s="71"/>
      <c r="I13" s="45"/>
      <c r="J13" s="52"/>
      <c r="K13" s="71" t="s">
        <v>439</v>
      </c>
    </row>
    <row r="14" spans="1:11" ht="15">
      <c r="A14" s="45" t="s">
        <v>421</v>
      </c>
      <c r="B14" s="45"/>
      <c r="C14" s="12"/>
      <c r="D14" s="68"/>
      <c r="E14" s="11"/>
      <c r="F14" s="52"/>
      <c r="H14" s="71"/>
      <c r="J14" s="52"/>
      <c r="K14" s="77" t="s">
        <v>438</v>
      </c>
    </row>
    <row r="15" spans="1:11" ht="15">
      <c r="A15" s="45" t="s">
        <v>421</v>
      </c>
      <c r="B15" s="45"/>
      <c r="C15" s="12"/>
      <c r="D15" s="68"/>
      <c r="E15" s="11"/>
      <c r="H15" s="71"/>
      <c r="J15" s="52"/>
      <c r="K15" s="76" t="s">
        <v>437</v>
      </c>
    </row>
    <row r="16" spans="1:14" ht="15">
      <c r="A16" s="45" t="s">
        <v>421</v>
      </c>
      <c r="B16" s="68"/>
      <c r="C16" s="68"/>
      <c r="D16" s="68"/>
      <c r="E16" s="11"/>
      <c r="F16" s="52"/>
      <c r="G16" s="67"/>
      <c r="H16" s="67"/>
      <c r="I16" s="68"/>
      <c r="J16" s="52"/>
      <c r="K16" s="75" t="str">
        <f>IF('C2100'!K14="mesiac",MONTH('C2100'!K10)&amp;". ",IF('C2100'!K14="štvrťrok",ROUNDUP(MONTH('C2100'!K10)/3,0)&amp;". ",IF('C2100'!K14="polrok",ROUNDUP(MONTH('C2100'!K10)/6,0)&amp;". ","")))&amp;'C2100'!K14&amp;" "&amp;YEAR('C2100'!K10)</f>
        <v>4. štvrťrok 2015</v>
      </c>
      <c r="L16" s="67"/>
      <c r="M16" s="67"/>
      <c r="N16" s="67"/>
    </row>
    <row r="17" spans="1:11" ht="15">
      <c r="A17" s="45" t="s">
        <v>421</v>
      </c>
      <c r="B17" s="45"/>
      <c r="C17" s="12"/>
      <c r="D17" s="68"/>
      <c r="E17" s="11"/>
      <c r="H17" s="71"/>
      <c r="I17" s="45"/>
      <c r="J17" s="52"/>
      <c r="K17" s="45" t="s">
        <v>436</v>
      </c>
    </row>
    <row r="18" spans="1:14" ht="15">
      <c r="A18" s="45" t="s">
        <v>421</v>
      </c>
      <c r="B18" s="68"/>
      <c r="C18" s="68"/>
      <c r="D18" s="68"/>
      <c r="E18" s="11"/>
      <c r="F18" s="52"/>
      <c r="G18" s="67"/>
      <c r="H18" s="67"/>
      <c r="I18" s="68"/>
      <c r="J18" s="52"/>
      <c r="K18" s="74" t="s">
        <v>461</v>
      </c>
      <c r="L18" s="67"/>
      <c r="M18" s="67"/>
      <c r="N18" s="67"/>
    </row>
    <row r="19" spans="1:11" ht="15">
      <c r="A19" s="45" t="s">
        <v>421</v>
      </c>
      <c r="B19" s="45"/>
      <c r="C19" s="12"/>
      <c r="D19" s="45"/>
      <c r="E19" s="11"/>
      <c r="H19" s="71"/>
      <c r="I19" s="45"/>
      <c r="J19" s="52"/>
      <c r="K19" s="73" t="s">
        <v>435</v>
      </c>
    </row>
    <row r="20" spans="1:14" ht="15">
      <c r="A20" s="45" t="s">
        <v>421</v>
      </c>
      <c r="B20" s="68"/>
      <c r="C20" s="68"/>
      <c r="D20" s="68"/>
      <c r="E20" s="11"/>
      <c r="F20" s="52"/>
      <c r="G20" s="67"/>
      <c r="H20" s="67"/>
      <c r="I20" s="68"/>
      <c r="J20" s="52"/>
      <c r="K20" s="72" t="s">
        <v>434</v>
      </c>
      <c r="L20" s="67"/>
      <c r="M20" s="67"/>
      <c r="N20" s="67"/>
    </row>
    <row r="21" spans="1:11" ht="15">
      <c r="A21" s="45" t="s">
        <v>421</v>
      </c>
      <c r="B21" s="45"/>
      <c r="C21" s="12"/>
      <c r="D21" s="45"/>
      <c r="E21" s="11"/>
      <c r="H21" s="71"/>
      <c r="I21" s="45"/>
      <c r="J21" s="52"/>
      <c r="K21" s="45" t="s">
        <v>433</v>
      </c>
    </row>
    <row r="22" spans="1:14" ht="15">
      <c r="A22" s="45" t="s">
        <v>421</v>
      </c>
      <c r="B22" s="68"/>
      <c r="C22" s="68"/>
      <c r="D22" s="68"/>
      <c r="E22" s="11"/>
      <c r="F22" s="52"/>
      <c r="G22" s="67"/>
      <c r="H22" s="67"/>
      <c r="I22" s="68"/>
      <c r="J22" s="67"/>
      <c r="K22" s="72" t="s">
        <v>432</v>
      </c>
      <c r="L22" s="67"/>
      <c r="M22" s="67"/>
      <c r="N22" s="67"/>
    </row>
    <row r="23" spans="1:11" ht="15">
      <c r="A23" s="45" t="s">
        <v>421</v>
      </c>
      <c r="B23" s="45"/>
      <c r="C23" s="12"/>
      <c r="D23" s="45"/>
      <c r="E23" s="11"/>
      <c r="F23" s="52"/>
      <c r="H23" s="71"/>
      <c r="I23" s="45"/>
      <c r="K23" s="70"/>
    </row>
    <row r="24" spans="1:14" ht="15.75" thickBot="1">
      <c r="A24" s="45" t="s">
        <v>421</v>
      </c>
      <c r="B24" s="68"/>
      <c r="C24" s="68"/>
      <c r="D24" s="68"/>
      <c r="E24" s="11"/>
      <c r="F24" s="69"/>
      <c r="G24" s="67"/>
      <c r="H24" s="67"/>
      <c r="I24" s="68"/>
      <c r="J24" s="67"/>
      <c r="K24" s="67"/>
      <c r="L24" s="67"/>
      <c r="M24" s="67"/>
      <c r="N24" s="67"/>
    </row>
    <row r="25" spans="1:15" ht="51" hidden="1">
      <c r="A25" s="12" t="s">
        <v>431</v>
      </c>
      <c r="B25" s="12"/>
      <c r="C25" s="12"/>
      <c r="D25" s="12"/>
      <c r="E25" s="11"/>
      <c r="F25" s="52"/>
      <c r="G25" s="12"/>
      <c r="H25" s="66"/>
      <c r="I25" s="65" t="str">
        <f>I36&amp;" "&amp;I33&amp;" "&amp;I34</f>
        <v>010 VŠETKY POZÍCIE DLHÉ</v>
      </c>
      <c r="J25" s="65" t="str">
        <f>J36&amp;" "&amp;I33&amp;" "&amp;J34</f>
        <v>020 VŠETKY POZÍCIE KRÁTKE</v>
      </c>
      <c r="K25" s="65" t="str">
        <f>K36&amp;" "&amp;K33&amp;" "&amp;K35</f>
        <v>030 ČISTÉ POZÍCIE DLHÉ</v>
      </c>
      <c r="L25" s="65" t="str">
        <f>L36&amp;" "&amp;K33&amp;" "&amp;L35</f>
        <v>040 ČISTÉ POZÍCIE KRÁTKE</v>
      </c>
      <c r="M25" s="65" t="str">
        <f>M36&amp;" "&amp;M33</f>
        <v>050 POZÍCIE, NA KTORÉ SA VZŤAHUJE KAPITÁLOVÁ POŽIADAVKA</v>
      </c>
      <c r="N25" s="65" t="str">
        <f>N36&amp;" "&amp;N32</f>
        <v>060 POŽIADAVKY NA VLASTNÉ ZDROJE</v>
      </c>
      <c r="O25" s="65" t="str">
        <f>O36&amp;" "&amp;O32</f>
        <v>070 CELKOVÁ HODNOTA RIZIKOVEJ EXPOZÍCIE</v>
      </c>
    </row>
    <row r="26" spans="1:15" ht="15.75" hidden="1" thickBot="1">
      <c r="A26" s="11" t="s">
        <v>430</v>
      </c>
      <c r="B26" s="11"/>
      <c r="C26" s="11"/>
      <c r="D26" s="11"/>
      <c r="E26" s="11"/>
      <c r="F26" s="11"/>
      <c r="G26" s="11"/>
      <c r="H26" s="64"/>
      <c r="I26" s="11" t="s">
        <v>429</v>
      </c>
      <c r="J26" s="11" t="s">
        <v>428</v>
      </c>
      <c r="K26" s="11" t="s">
        <v>427</v>
      </c>
      <c r="L26" s="64" t="s">
        <v>426</v>
      </c>
      <c r="M26" s="64" t="s">
        <v>425</v>
      </c>
      <c r="N26" s="64" t="s">
        <v>424</v>
      </c>
      <c r="O26" s="64" t="s">
        <v>423</v>
      </c>
    </row>
    <row r="27" spans="1:15" ht="18.75" thickBot="1">
      <c r="A27" s="45" t="s">
        <v>421</v>
      </c>
      <c r="B27" s="45"/>
      <c r="C27" s="12"/>
      <c r="D27" s="45"/>
      <c r="E27" s="11"/>
      <c r="G27" s="104" t="s">
        <v>422</v>
      </c>
      <c r="H27" s="105"/>
      <c r="I27" s="105"/>
      <c r="J27" s="105"/>
      <c r="K27" s="105"/>
      <c r="L27" s="105"/>
      <c r="M27" s="105"/>
      <c r="N27" s="105"/>
      <c r="O27" s="106"/>
    </row>
    <row r="28" spans="1:13" ht="15">
      <c r="A28" s="45" t="s">
        <v>421</v>
      </c>
      <c r="B28" s="45"/>
      <c r="C28" s="12"/>
      <c r="D28" s="45"/>
      <c r="E28" s="11"/>
      <c r="H28" s="63"/>
      <c r="I28" s="49"/>
      <c r="J28" s="49"/>
      <c r="K28" s="49"/>
      <c r="L28" s="49"/>
      <c r="M28" s="49"/>
    </row>
    <row r="29" spans="1:15" ht="15">
      <c r="A29" s="53" t="s">
        <v>420</v>
      </c>
      <c r="B29" s="53"/>
      <c r="C29" s="54"/>
      <c r="D29" s="53"/>
      <c r="E29" s="11"/>
      <c r="F29" s="52" t="s">
        <v>419</v>
      </c>
      <c r="H29" s="51"/>
      <c r="I29" s="62">
        <v>10</v>
      </c>
      <c r="J29" s="62">
        <v>20</v>
      </c>
      <c r="K29" s="62">
        <v>30</v>
      </c>
      <c r="L29" s="62">
        <v>40</v>
      </c>
      <c r="M29" s="62">
        <v>50</v>
      </c>
      <c r="N29" s="62">
        <v>60</v>
      </c>
      <c r="O29" s="62">
        <v>70</v>
      </c>
    </row>
    <row r="30" spans="1:13" ht="15">
      <c r="A30" s="1" t="s">
        <v>47</v>
      </c>
      <c r="B30" s="53"/>
      <c r="C30" s="54"/>
      <c r="D30" s="53"/>
      <c r="E30" s="11"/>
      <c r="F30" s="52" t="s">
        <v>418</v>
      </c>
      <c r="H30" s="51" t="s">
        <v>57</v>
      </c>
      <c r="I30" s="50" t="s">
        <v>417</v>
      </c>
      <c r="J30" s="49"/>
      <c r="K30" s="49"/>
      <c r="L30" s="49"/>
      <c r="M30" s="49"/>
    </row>
    <row r="31" spans="1:8" ht="15.75" thickBot="1">
      <c r="A31" s="45" t="s">
        <v>47</v>
      </c>
      <c r="B31" s="45"/>
      <c r="C31" s="12"/>
      <c r="D31" s="45"/>
      <c r="E31" s="11"/>
      <c r="H31" s="61"/>
    </row>
    <row r="32" spans="1:15" ht="15.75">
      <c r="A32" s="45" t="s">
        <v>47</v>
      </c>
      <c r="B32" s="45"/>
      <c r="C32" s="12"/>
      <c r="D32" s="45"/>
      <c r="E32" s="11"/>
      <c r="G32" s="48"/>
      <c r="H32" s="47"/>
      <c r="I32" s="46"/>
      <c r="J32" s="86" t="s">
        <v>55</v>
      </c>
      <c r="K32" s="87"/>
      <c r="L32" s="87"/>
      <c r="M32" s="88"/>
      <c r="N32" s="89" t="s">
        <v>54</v>
      </c>
      <c r="O32" s="92" t="s">
        <v>53</v>
      </c>
    </row>
    <row r="33" spans="1:15" ht="21.75" customHeight="1">
      <c r="A33" s="45" t="s">
        <v>47</v>
      </c>
      <c r="B33" s="45"/>
      <c r="C33" s="12"/>
      <c r="D33" s="45"/>
      <c r="E33" s="11"/>
      <c r="G33" s="44"/>
      <c r="H33" s="43"/>
      <c r="I33" s="95" t="s">
        <v>52</v>
      </c>
      <c r="J33" s="96"/>
      <c r="K33" s="97" t="s">
        <v>51</v>
      </c>
      <c r="L33" s="98"/>
      <c r="M33" s="98" t="s">
        <v>50</v>
      </c>
      <c r="N33" s="90"/>
      <c r="O33" s="93"/>
    </row>
    <row r="34" spans="1:15" ht="30.75" customHeight="1">
      <c r="A34" s="45" t="s">
        <v>47</v>
      </c>
      <c r="B34" s="45"/>
      <c r="C34" s="12"/>
      <c r="D34" s="45"/>
      <c r="E34" s="11"/>
      <c r="G34" s="44"/>
      <c r="H34" s="43"/>
      <c r="I34" s="102" t="s">
        <v>49</v>
      </c>
      <c r="J34" s="102" t="s">
        <v>48</v>
      </c>
      <c r="K34" s="99"/>
      <c r="L34" s="100"/>
      <c r="M34" s="101"/>
      <c r="N34" s="90"/>
      <c r="O34" s="93"/>
    </row>
    <row r="35" spans="1:15" ht="34.5" customHeight="1">
      <c r="A35" s="45" t="s">
        <v>47</v>
      </c>
      <c r="B35" s="45"/>
      <c r="C35" s="12"/>
      <c r="D35" s="45"/>
      <c r="E35" s="11"/>
      <c r="G35" s="44"/>
      <c r="H35" s="43"/>
      <c r="I35" s="103"/>
      <c r="J35" s="103"/>
      <c r="K35" s="42" t="s">
        <v>49</v>
      </c>
      <c r="L35" s="42" t="s">
        <v>48</v>
      </c>
      <c r="M35" s="100"/>
      <c r="N35" s="91"/>
      <c r="O35" s="94"/>
    </row>
    <row r="36" spans="1:15" ht="18.75" customHeight="1">
      <c r="A36" s="45" t="s">
        <v>47</v>
      </c>
      <c r="B36" s="45"/>
      <c r="C36" s="12"/>
      <c r="D36" s="45"/>
      <c r="E36" s="11"/>
      <c r="F36" s="10"/>
      <c r="G36" s="41"/>
      <c r="H36" s="40"/>
      <c r="I36" s="39" t="s">
        <v>46</v>
      </c>
      <c r="J36" s="39" t="s">
        <v>45</v>
      </c>
      <c r="K36" s="39" t="s">
        <v>44</v>
      </c>
      <c r="L36" s="39" t="s">
        <v>43</v>
      </c>
      <c r="M36" s="39" t="s">
        <v>42</v>
      </c>
      <c r="N36" s="38" t="s">
        <v>41</v>
      </c>
      <c r="O36" s="37" t="s">
        <v>40</v>
      </c>
    </row>
    <row r="37" spans="1:15" ht="15">
      <c r="A37" s="45" t="s">
        <v>3</v>
      </c>
      <c r="B37" s="45"/>
      <c r="C37" s="12" t="str">
        <f aca="true" t="shared" si="0" ref="C37:C49">F$30&amp;" - "&amp;G37&amp;" "&amp;H37</f>
        <v>A1 - 010 KAPITÁLOVÉ CENNÉ PAPIERE V OBCHODNEJ KNIHE</v>
      </c>
      <c r="D37" s="45"/>
      <c r="E37" s="11" t="s">
        <v>416</v>
      </c>
      <c r="F37" s="10">
        <v>1</v>
      </c>
      <c r="G37" s="19" t="s">
        <v>38</v>
      </c>
      <c r="H37" s="20" t="s">
        <v>37</v>
      </c>
      <c r="I37" s="36"/>
      <c r="J37" s="35"/>
      <c r="K37" s="35"/>
      <c r="L37" s="35"/>
      <c r="M37" s="35"/>
      <c r="N37" s="34">
        <f>'C2100'!N38+'C2100'!N43+'C2100'!N44+'C2100'!N45</f>
        <v>0</v>
      </c>
      <c r="O37" s="33">
        <f>12.5*'C2100'!N37</f>
        <v>0</v>
      </c>
    </row>
    <row r="38" spans="1:15" ht="15">
      <c r="A38" s="1" t="s">
        <v>3</v>
      </c>
      <c r="C38" s="12" t="str">
        <f t="shared" si="0"/>
        <v>A1 - 020 Všeobecné riziko</v>
      </c>
      <c r="E38" s="11" t="s">
        <v>415</v>
      </c>
      <c r="F38" s="60">
        <v>2</v>
      </c>
      <c r="G38" s="19" t="s">
        <v>35</v>
      </c>
      <c r="H38" s="20" t="s">
        <v>34</v>
      </c>
      <c r="I38" s="27">
        <v>0</v>
      </c>
      <c r="J38" s="26">
        <v>0</v>
      </c>
      <c r="K38" s="32">
        <f>'C2100'!K41+'C2100'!K42</f>
        <v>0</v>
      </c>
      <c r="L38" s="32">
        <f>'C2100'!L41+'C2100'!L42</f>
        <v>0</v>
      </c>
      <c r="M38" s="14">
        <v>0</v>
      </c>
      <c r="N38" s="28">
        <f>0.08*'C2100'!M38</f>
        <v>0</v>
      </c>
      <c r="O38" s="21"/>
    </row>
    <row r="39" spans="1:15" ht="15">
      <c r="A39" s="1" t="s">
        <v>3</v>
      </c>
      <c r="C39" s="12" t="str">
        <f t="shared" si="0"/>
        <v>A1 - 021 Deriváty</v>
      </c>
      <c r="E39" s="11" t="s">
        <v>414</v>
      </c>
      <c r="F39" s="10">
        <v>3</v>
      </c>
      <c r="G39" s="19" t="s">
        <v>32</v>
      </c>
      <c r="H39" s="18" t="s">
        <v>31</v>
      </c>
      <c r="I39" s="27">
        <v>0</v>
      </c>
      <c r="J39" s="26">
        <v>0</v>
      </c>
      <c r="K39" s="15"/>
      <c r="L39" s="15"/>
      <c r="M39" s="29"/>
      <c r="N39" s="29"/>
      <c r="O39" s="21"/>
    </row>
    <row r="40" spans="1:15" ht="15">
      <c r="A40" s="1" t="s">
        <v>3</v>
      </c>
      <c r="C40" s="12" t="str">
        <f t="shared" si="0"/>
        <v>A1 - 022 Iné aktíva a záväzky</v>
      </c>
      <c r="E40" s="11" t="s">
        <v>413</v>
      </c>
      <c r="F40" s="10">
        <v>4</v>
      </c>
      <c r="G40" s="19" t="s">
        <v>29</v>
      </c>
      <c r="H40" s="18" t="s">
        <v>28</v>
      </c>
      <c r="I40" s="27">
        <v>0</v>
      </c>
      <c r="J40" s="26">
        <v>0</v>
      </c>
      <c r="K40" s="15"/>
      <c r="L40" s="15"/>
      <c r="M40" s="29"/>
      <c r="N40" s="29"/>
      <c r="O40" s="21"/>
    </row>
    <row r="41" spans="1:15" ht="22.5">
      <c r="A41" s="1" t="s">
        <v>3</v>
      </c>
      <c r="C41" s="12" t="str">
        <f t="shared" si="0"/>
        <v>A1 - 030 Značne diverzifikované futures na akciový index obchodované na burze, na ktoré sa uplatňuje osobitný prístup</v>
      </c>
      <c r="E41" s="11" t="s">
        <v>412</v>
      </c>
      <c r="F41" s="60">
        <v>5</v>
      </c>
      <c r="G41" s="19" t="s">
        <v>26</v>
      </c>
      <c r="H41" s="18" t="s">
        <v>25</v>
      </c>
      <c r="I41" s="31">
        <v>0</v>
      </c>
      <c r="J41" s="30">
        <v>0</v>
      </c>
      <c r="K41" s="30">
        <v>0</v>
      </c>
      <c r="L41" s="30">
        <v>0</v>
      </c>
      <c r="M41" s="15"/>
      <c r="N41" s="29"/>
      <c r="O41" s="21"/>
    </row>
    <row r="42" spans="1:15" ht="22.5">
      <c r="A42" s="1" t="s">
        <v>3</v>
      </c>
      <c r="C42" s="12" t="str">
        <f t="shared" si="0"/>
        <v>A1 - 040 Kapitálové cenné papiere iné než značne diverzifikované futures na akciový index obchodované na burze</v>
      </c>
      <c r="E42" s="11" t="s">
        <v>411</v>
      </c>
      <c r="F42" s="10">
        <v>6</v>
      </c>
      <c r="G42" s="19" t="s">
        <v>23</v>
      </c>
      <c r="H42" s="18" t="s">
        <v>22</v>
      </c>
      <c r="I42" s="27">
        <v>0</v>
      </c>
      <c r="J42" s="26">
        <v>0</v>
      </c>
      <c r="K42" s="26">
        <v>0</v>
      </c>
      <c r="L42" s="26">
        <v>0</v>
      </c>
      <c r="M42" s="15"/>
      <c r="N42" s="29"/>
      <c r="O42" s="21"/>
    </row>
    <row r="43" spans="1:15" ht="15">
      <c r="A43" s="1" t="s">
        <v>3</v>
      </c>
      <c r="C43" s="12" t="str">
        <f t="shared" si="0"/>
        <v>A1 - 050 Špecifické riziko</v>
      </c>
      <c r="E43" s="11" t="s">
        <v>410</v>
      </c>
      <c r="F43" s="10">
        <v>7</v>
      </c>
      <c r="G43" s="19" t="s">
        <v>20</v>
      </c>
      <c r="H43" s="20" t="s">
        <v>19</v>
      </c>
      <c r="I43" s="27">
        <v>0</v>
      </c>
      <c r="J43" s="26">
        <v>0</v>
      </c>
      <c r="K43" s="26">
        <v>0</v>
      </c>
      <c r="L43" s="26">
        <v>0</v>
      </c>
      <c r="M43" s="26">
        <v>0</v>
      </c>
      <c r="N43" s="28">
        <f>0.08*'C2100'!M43</f>
        <v>0</v>
      </c>
      <c r="O43" s="21"/>
    </row>
    <row r="44" spans="1:15" ht="15">
      <c r="A44" s="1" t="s">
        <v>3</v>
      </c>
      <c r="C44" s="12" t="str">
        <f t="shared" si="0"/>
        <v>A1 - 080 Osobitný prístup pre pozičné riziko v PKI</v>
      </c>
      <c r="E44" s="11" t="s">
        <v>409</v>
      </c>
      <c r="F44" s="60">
        <v>8</v>
      </c>
      <c r="G44" s="19" t="s">
        <v>17</v>
      </c>
      <c r="H44" s="18" t="s">
        <v>16</v>
      </c>
      <c r="I44" s="27">
        <v>0</v>
      </c>
      <c r="J44" s="26">
        <v>0</v>
      </c>
      <c r="K44" s="26">
        <v>0</v>
      </c>
      <c r="L44" s="26">
        <v>0</v>
      </c>
      <c r="M44" s="26">
        <v>0</v>
      </c>
      <c r="N44" s="25">
        <v>0</v>
      </c>
      <c r="O44" s="21"/>
    </row>
    <row r="45" spans="1:15" ht="15">
      <c r="A45" s="1" t="s">
        <v>3</v>
      </c>
      <c r="C45" s="12" t="str">
        <f t="shared" si="0"/>
        <v>A1 - 090 Dodatočné požiadavky pre opcie (riziká iné než delta)</v>
      </c>
      <c r="E45" s="11" t="s">
        <v>408</v>
      </c>
      <c r="F45" s="10">
        <v>9</v>
      </c>
      <c r="G45" s="19" t="s">
        <v>14</v>
      </c>
      <c r="H45" s="20" t="s">
        <v>13</v>
      </c>
      <c r="I45" s="24"/>
      <c r="J45" s="23"/>
      <c r="K45" s="23"/>
      <c r="L45" s="23"/>
      <c r="M45" s="23"/>
      <c r="N45" s="22">
        <f>'C2100'!N46+'C2100'!N47+'C2100'!N48+'C2100'!N49</f>
        <v>0</v>
      </c>
      <c r="O45" s="21"/>
    </row>
    <row r="46" spans="1:15" ht="15">
      <c r="A46" s="1" t="s">
        <v>3</v>
      </c>
      <c r="C46" s="12" t="str">
        <f t="shared" si="0"/>
        <v>A1 - 100 Zjednodušená metóda</v>
      </c>
      <c r="E46" s="11" t="s">
        <v>407</v>
      </c>
      <c r="F46" s="10">
        <v>10</v>
      </c>
      <c r="G46" s="19" t="s">
        <v>11</v>
      </c>
      <c r="H46" s="18" t="s">
        <v>10</v>
      </c>
      <c r="I46" s="17"/>
      <c r="J46" s="16"/>
      <c r="K46" s="15"/>
      <c r="L46" s="15"/>
      <c r="M46" s="15"/>
      <c r="N46" s="14">
        <v>0</v>
      </c>
      <c r="O46" s="13"/>
    </row>
    <row r="47" spans="1:15" ht="25.5" customHeight="1">
      <c r="A47" s="1" t="s">
        <v>3</v>
      </c>
      <c r="C47" s="12" t="str">
        <f t="shared" si="0"/>
        <v>A1 - 110 Prístup delta plus – dodatočné požiadavky na gama riziko</v>
      </c>
      <c r="E47" s="11" t="s">
        <v>406</v>
      </c>
      <c r="F47" s="60">
        <v>11</v>
      </c>
      <c r="G47" s="19" t="s">
        <v>8</v>
      </c>
      <c r="H47" s="20" t="s">
        <v>7</v>
      </c>
      <c r="I47" s="17"/>
      <c r="J47" s="16"/>
      <c r="K47" s="15"/>
      <c r="L47" s="15"/>
      <c r="M47" s="15"/>
      <c r="N47" s="14">
        <v>0</v>
      </c>
      <c r="O47" s="13"/>
    </row>
    <row r="48" spans="1:15" ht="15">
      <c r="A48" s="1" t="s">
        <v>3</v>
      </c>
      <c r="C48" s="12" t="str">
        <f t="shared" si="0"/>
        <v>A1 - 120 Prístup delta plus – dodatočné požiadavky na vega riziko</v>
      </c>
      <c r="E48" s="11" t="s">
        <v>405</v>
      </c>
      <c r="F48" s="10">
        <v>12</v>
      </c>
      <c r="G48" s="19" t="s">
        <v>5</v>
      </c>
      <c r="H48" s="18" t="s">
        <v>4</v>
      </c>
      <c r="I48" s="17"/>
      <c r="J48" s="16"/>
      <c r="K48" s="15"/>
      <c r="L48" s="15"/>
      <c r="M48" s="15"/>
      <c r="N48" s="14">
        <v>0</v>
      </c>
      <c r="O48" s="13"/>
    </row>
    <row r="49" spans="1:15" ht="15.75" thickBot="1">
      <c r="A49" s="1" t="s">
        <v>3</v>
      </c>
      <c r="C49" s="12" t="str">
        <f t="shared" si="0"/>
        <v>A1 - 130 Scénár maticového prístupu </v>
      </c>
      <c r="E49" s="11" t="s">
        <v>404</v>
      </c>
      <c r="F49" s="10">
        <v>13</v>
      </c>
      <c r="G49" s="9" t="s">
        <v>1</v>
      </c>
      <c r="H49" s="8" t="s">
        <v>0</v>
      </c>
      <c r="I49" s="7"/>
      <c r="J49" s="6"/>
      <c r="K49" s="5"/>
      <c r="L49" s="5"/>
      <c r="M49" s="5"/>
      <c r="N49" s="4">
        <v>0</v>
      </c>
      <c r="O49" s="3"/>
    </row>
    <row r="50" spans="1:5" ht="15">
      <c r="A50" s="1" t="s">
        <v>47</v>
      </c>
      <c r="E50" s="11"/>
    </row>
    <row r="51" spans="1:13" ht="15">
      <c r="A51" s="1" t="s">
        <v>47</v>
      </c>
      <c r="B51" s="53"/>
      <c r="C51" s="54"/>
      <c r="D51" s="53"/>
      <c r="E51" s="11"/>
      <c r="F51" s="52" t="s">
        <v>403</v>
      </c>
      <c r="H51" s="51" t="s">
        <v>57</v>
      </c>
      <c r="I51" s="50" t="s">
        <v>402</v>
      </c>
      <c r="J51" s="49"/>
      <c r="K51" s="49"/>
      <c r="L51" s="49"/>
      <c r="M51" s="49"/>
    </row>
    <row r="52" spans="1:5" ht="15.75" thickBot="1">
      <c r="A52" s="1" t="s">
        <v>47</v>
      </c>
      <c r="E52" s="11"/>
    </row>
    <row r="53" spans="1:15" ht="15.75">
      <c r="A53" s="45" t="s">
        <v>47</v>
      </c>
      <c r="B53" s="45"/>
      <c r="C53" s="12"/>
      <c r="D53" s="45"/>
      <c r="E53" s="11"/>
      <c r="G53" s="48"/>
      <c r="H53" s="47"/>
      <c r="I53" s="46"/>
      <c r="J53" s="86" t="s">
        <v>55</v>
      </c>
      <c r="K53" s="87"/>
      <c r="L53" s="87"/>
      <c r="M53" s="88"/>
      <c r="N53" s="89" t="s">
        <v>54</v>
      </c>
      <c r="O53" s="92" t="s">
        <v>53</v>
      </c>
    </row>
    <row r="54" spans="1:15" ht="29.25" customHeight="1">
      <c r="A54" s="45" t="s">
        <v>47</v>
      </c>
      <c r="B54" s="45"/>
      <c r="C54" s="12"/>
      <c r="D54" s="45"/>
      <c r="E54" s="11"/>
      <c r="F54" s="10"/>
      <c r="G54" s="44"/>
      <c r="H54" s="43"/>
      <c r="I54" s="95" t="s">
        <v>52</v>
      </c>
      <c r="J54" s="96"/>
      <c r="K54" s="97" t="s">
        <v>51</v>
      </c>
      <c r="L54" s="98"/>
      <c r="M54" s="98" t="s">
        <v>50</v>
      </c>
      <c r="N54" s="90"/>
      <c r="O54" s="93"/>
    </row>
    <row r="55" spans="1:15" ht="29.25" customHeight="1">
      <c r="A55" s="45" t="s">
        <v>47</v>
      </c>
      <c r="B55" s="45"/>
      <c r="C55" s="12"/>
      <c r="D55" s="45"/>
      <c r="E55" s="11"/>
      <c r="F55" s="10"/>
      <c r="G55" s="44"/>
      <c r="H55" s="43"/>
      <c r="I55" s="102" t="s">
        <v>49</v>
      </c>
      <c r="J55" s="102" t="s">
        <v>48</v>
      </c>
      <c r="K55" s="99"/>
      <c r="L55" s="100"/>
      <c r="M55" s="101"/>
      <c r="N55" s="90"/>
      <c r="O55" s="93"/>
    </row>
    <row r="56" spans="1:15" ht="29.25" customHeight="1">
      <c r="A56" s="45" t="s">
        <v>47</v>
      </c>
      <c r="C56" s="12"/>
      <c r="E56" s="11"/>
      <c r="F56" s="10"/>
      <c r="G56" s="44"/>
      <c r="H56" s="43"/>
      <c r="I56" s="103"/>
      <c r="J56" s="103"/>
      <c r="K56" s="42" t="s">
        <v>49</v>
      </c>
      <c r="L56" s="42" t="s">
        <v>48</v>
      </c>
      <c r="M56" s="100"/>
      <c r="N56" s="91"/>
      <c r="O56" s="94"/>
    </row>
    <row r="57" spans="1:15" ht="15">
      <c r="A57" s="45" t="s">
        <v>47</v>
      </c>
      <c r="C57" s="12"/>
      <c r="E57" s="11"/>
      <c r="F57" s="10"/>
      <c r="G57" s="41"/>
      <c r="H57" s="40"/>
      <c r="I57" s="39" t="s">
        <v>46</v>
      </c>
      <c r="J57" s="39" t="s">
        <v>45</v>
      </c>
      <c r="K57" s="39" t="s">
        <v>44</v>
      </c>
      <c r="L57" s="39" t="s">
        <v>43</v>
      </c>
      <c r="M57" s="39" t="s">
        <v>42</v>
      </c>
      <c r="N57" s="38" t="s">
        <v>41</v>
      </c>
      <c r="O57" s="37" t="s">
        <v>40</v>
      </c>
    </row>
    <row r="58" spans="1:15" ht="15">
      <c r="A58" s="1" t="s">
        <v>3</v>
      </c>
      <c r="C58" s="12" t="str">
        <f aca="true" t="shared" si="1" ref="C58:C70">F$51&amp;" - "&amp;G58&amp;" "&amp;H58</f>
        <v>BG - 010 KAPITÁLOVÉ CENNÉ PAPIERE V OBCHODNEJ KNIHE</v>
      </c>
      <c r="E58" s="11" t="s">
        <v>401</v>
      </c>
      <c r="F58" s="10">
        <v>14</v>
      </c>
      <c r="G58" s="19" t="s">
        <v>38</v>
      </c>
      <c r="H58" s="20" t="s">
        <v>37</v>
      </c>
      <c r="I58" s="36"/>
      <c r="J58" s="35"/>
      <c r="K58" s="35"/>
      <c r="L58" s="35"/>
      <c r="M58" s="35"/>
      <c r="N58" s="34">
        <f>'C2100'!N59+'C2100'!N64+'C2100'!N65+'C2100'!N66</f>
        <v>0</v>
      </c>
      <c r="O58" s="33">
        <f>12.5*'C2100'!N58</f>
        <v>0</v>
      </c>
    </row>
    <row r="59" spans="1:15" ht="15">
      <c r="A59" s="1" t="s">
        <v>3</v>
      </c>
      <c r="C59" s="12" t="str">
        <f t="shared" si="1"/>
        <v>BG - 020 Všeobecné riziko</v>
      </c>
      <c r="E59" s="11" t="s">
        <v>400</v>
      </c>
      <c r="F59" s="10">
        <v>15</v>
      </c>
      <c r="G59" s="19" t="s">
        <v>35</v>
      </c>
      <c r="H59" s="20" t="s">
        <v>34</v>
      </c>
      <c r="I59" s="27"/>
      <c r="J59" s="26"/>
      <c r="K59" s="32">
        <f>'C2100'!K62+'C2100'!K63</f>
        <v>0</v>
      </c>
      <c r="L59" s="32">
        <f>'C2100'!L62+'C2100'!L63</f>
        <v>0</v>
      </c>
      <c r="M59" s="14"/>
      <c r="N59" s="28">
        <f>0.08*'C2100'!M59</f>
        <v>0</v>
      </c>
      <c r="O59" s="21"/>
    </row>
    <row r="60" spans="1:15" ht="15">
      <c r="A60" s="1" t="s">
        <v>3</v>
      </c>
      <c r="C60" s="12" t="str">
        <f t="shared" si="1"/>
        <v>BG - 021 Deriváty</v>
      </c>
      <c r="E60" s="11" t="s">
        <v>399</v>
      </c>
      <c r="F60" s="10">
        <v>16</v>
      </c>
      <c r="G60" s="19" t="s">
        <v>32</v>
      </c>
      <c r="H60" s="18" t="s">
        <v>31</v>
      </c>
      <c r="I60" s="27"/>
      <c r="J60" s="26"/>
      <c r="K60" s="15"/>
      <c r="L60" s="15"/>
      <c r="M60" s="29"/>
      <c r="N60" s="29"/>
      <c r="O60" s="21"/>
    </row>
    <row r="61" spans="1:15" ht="15">
      <c r="A61" s="1" t="s">
        <v>3</v>
      </c>
      <c r="C61" s="12" t="str">
        <f t="shared" si="1"/>
        <v>BG - 022 Iné aktíva a záväzky</v>
      </c>
      <c r="E61" s="11" t="s">
        <v>398</v>
      </c>
      <c r="F61" s="10">
        <v>17</v>
      </c>
      <c r="G61" s="19" t="s">
        <v>29</v>
      </c>
      <c r="H61" s="18" t="s">
        <v>28</v>
      </c>
      <c r="I61" s="27"/>
      <c r="J61" s="26"/>
      <c r="K61" s="15"/>
      <c r="L61" s="15"/>
      <c r="M61" s="29"/>
      <c r="N61" s="29"/>
      <c r="O61" s="21"/>
    </row>
    <row r="62" spans="1:15" ht="22.5">
      <c r="A62" s="1" t="s">
        <v>3</v>
      </c>
      <c r="C62" s="12" t="str">
        <f t="shared" si="1"/>
        <v>BG - 030 Značne diverzifikované futures na akciový index obchodované na burze, na ktoré sa uplatňuje osobitný prístup</v>
      </c>
      <c r="E62" s="11" t="s">
        <v>397</v>
      </c>
      <c r="F62" s="10">
        <v>18</v>
      </c>
      <c r="G62" s="19" t="s">
        <v>26</v>
      </c>
      <c r="H62" s="18" t="s">
        <v>25</v>
      </c>
      <c r="I62" s="31"/>
      <c r="J62" s="30"/>
      <c r="K62" s="30"/>
      <c r="L62" s="30"/>
      <c r="M62" s="15"/>
      <c r="N62" s="29"/>
      <c r="O62" s="21"/>
    </row>
    <row r="63" spans="1:15" ht="22.5">
      <c r="A63" s="1" t="s">
        <v>3</v>
      </c>
      <c r="C63" s="12" t="str">
        <f t="shared" si="1"/>
        <v>BG - 040 Kapitálové cenné papiere iné než značne diverzifikované futures na akciový index obchodované na burze</v>
      </c>
      <c r="E63" s="11" t="s">
        <v>396</v>
      </c>
      <c r="F63" s="10">
        <v>19</v>
      </c>
      <c r="G63" s="19" t="s">
        <v>23</v>
      </c>
      <c r="H63" s="18" t="s">
        <v>22</v>
      </c>
      <c r="I63" s="27"/>
      <c r="J63" s="26"/>
      <c r="K63" s="26"/>
      <c r="L63" s="26"/>
      <c r="M63" s="15"/>
      <c r="N63" s="29"/>
      <c r="O63" s="21"/>
    </row>
    <row r="64" spans="1:15" ht="15">
      <c r="A64" s="1" t="s">
        <v>3</v>
      </c>
      <c r="C64" s="12" t="str">
        <f t="shared" si="1"/>
        <v>BG - 050 Špecifické riziko</v>
      </c>
      <c r="E64" s="11" t="s">
        <v>395</v>
      </c>
      <c r="F64" s="10">
        <v>20</v>
      </c>
      <c r="G64" s="19" t="s">
        <v>20</v>
      </c>
      <c r="H64" s="20" t="s">
        <v>19</v>
      </c>
      <c r="I64" s="27"/>
      <c r="J64" s="26"/>
      <c r="K64" s="26"/>
      <c r="L64" s="26"/>
      <c r="M64" s="26"/>
      <c r="N64" s="28">
        <f>0.08*'C2100'!M64</f>
        <v>0</v>
      </c>
      <c r="O64" s="21"/>
    </row>
    <row r="65" spans="1:15" ht="15">
      <c r="A65" s="1" t="s">
        <v>3</v>
      </c>
      <c r="C65" s="12" t="str">
        <f t="shared" si="1"/>
        <v>BG - 080 Osobitný prístup pre pozičné riziko v PKI</v>
      </c>
      <c r="E65" s="11" t="s">
        <v>394</v>
      </c>
      <c r="F65" s="10">
        <v>21</v>
      </c>
      <c r="G65" s="19" t="s">
        <v>17</v>
      </c>
      <c r="H65" s="18" t="s">
        <v>16</v>
      </c>
      <c r="I65" s="27"/>
      <c r="J65" s="26"/>
      <c r="K65" s="26"/>
      <c r="L65" s="26"/>
      <c r="M65" s="26"/>
      <c r="N65" s="25"/>
      <c r="O65" s="21"/>
    </row>
    <row r="66" spans="1:15" ht="15">
      <c r="A66" s="1" t="s">
        <v>3</v>
      </c>
      <c r="C66" s="12" t="str">
        <f t="shared" si="1"/>
        <v>BG - 090 Dodatočné požiadavky pre opcie (riziká iné než delta)</v>
      </c>
      <c r="E66" s="11" t="s">
        <v>393</v>
      </c>
      <c r="F66" s="10">
        <v>22</v>
      </c>
      <c r="G66" s="19" t="s">
        <v>14</v>
      </c>
      <c r="H66" s="20" t="s">
        <v>13</v>
      </c>
      <c r="I66" s="24"/>
      <c r="J66" s="23"/>
      <c r="K66" s="23"/>
      <c r="L66" s="23"/>
      <c r="M66" s="23"/>
      <c r="N66" s="22">
        <f>'C2100'!N67+'C2100'!N68+'C2100'!N69+'C2100'!N70</f>
        <v>0</v>
      </c>
      <c r="O66" s="21"/>
    </row>
    <row r="67" spans="1:15" ht="15">
      <c r="A67" s="1" t="s">
        <v>3</v>
      </c>
      <c r="C67" s="12" t="str">
        <f t="shared" si="1"/>
        <v>BG - 100 Zjednodušená metóda</v>
      </c>
      <c r="E67" s="11" t="s">
        <v>392</v>
      </c>
      <c r="F67" s="10">
        <v>23</v>
      </c>
      <c r="G67" s="19" t="s">
        <v>11</v>
      </c>
      <c r="H67" s="18" t="s">
        <v>10</v>
      </c>
      <c r="I67" s="17"/>
      <c r="J67" s="16"/>
      <c r="K67" s="15"/>
      <c r="L67" s="15"/>
      <c r="M67" s="15"/>
      <c r="N67" s="14"/>
      <c r="O67" s="13"/>
    </row>
    <row r="68" spans="1:15" ht="15">
      <c r="A68" s="1" t="s">
        <v>3</v>
      </c>
      <c r="C68" s="12" t="str">
        <f t="shared" si="1"/>
        <v>BG - 110 Prístup delta plus – dodatočné požiadavky na gama riziko</v>
      </c>
      <c r="E68" s="11" t="s">
        <v>391</v>
      </c>
      <c r="F68" s="10">
        <v>24</v>
      </c>
      <c r="G68" s="19" t="s">
        <v>8</v>
      </c>
      <c r="H68" s="20" t="s">
        <v>7</v>
      </c>
      <c r="I68" s="17"/>
      <c r="J68" s="16"/>
      <c r="K68" s="15"/>
      <c r="L68" s="15"/>
      <c r="M68" s="15"/>
      <c r="N68" s="14"/>
      <c r="O68" s="13"/>
    </row>
    <row r="69" spans="1:15" ht="15">
      <c r="A69" s="1" t="s">
        <v>3</v>
      </c>
      <c r="C69" s="12" t="str">
        <f t="shared" si="1"/>
        <v>BG - 120 Prístup delta plus – dodatočné požiadavky na vega riziko</v>
      </c>
      <c r="E69" s="11" t="s">
        <v>390</v>
      </c>
      <c r="F69" s="10">
        <v>25</v>
      </c>
      <c r="G69" s="19" t="s">
        <v>5</v>
      </c>
      <c r="H69" s="18" t="s">
        <v>4</v>
      </c>
      <c r="I69" s="17"/>
      <c r="J69" s="16"/>
      <c r="K69" s="15"/>
      <c r="L69" s="15"/>
      <c r="M69" s="15"/>
      <c r="N69" s="14"/>
      <c r="O69" s="13"/>
    </row>
    <row r="70" spans="1:15" ht="15.75" thickBot="1">
      <c r="A70" s="1" t="s">
        <v>3</v>
      </c>
      <c r="C70" s="12" t="str">
        <f t="shared" si="1"/>
        <v>BG - 130 Scénár maticového prístupu </v>
      </c>
      <c r="E70" s="11" t="s">
        <v>389</v>
      </c>
      <c r="F70" s="10">
        <v>26</v>
      </c>
      <c r="G70" s="9" t="s">
        <v>1</v>
      </c>
      <c r="H70" s="8" t="s">
        <v>0</v>
      </c>
      <c r="I70" s="7"/>
      <c r="J70" s="6"/>
      <c r="K70" s="5"/>
      <c r="L70" s="5"/>
      <c r="M70" s="5"/>
      <c r="N70" s="4"/>
      <c r="O70" s="3"/>
    </row>
    <row r="71" spans="1:5" ht="15">
      <c r="A71" s="1" t="s">
        <v>47</v>
      </c>
      <c r="E71" s="11"/>
    </row>
    <row r="72" spans="1:13" ht="15">
      <c r="A72" s="1" t="s">
        <v>47</v>
      </c>
      <c r="B72" s="53"/>
      <c r="C72" s="54"/>
      <c r="D72" s="53"/>
      <c r="E72" s="11"/>
      <c r="F72" s="52" t="s">
        <v>388</v>
      </c>
      <c r="H72" s="51" t="s">
        <v>57</v>
      </c>
      <c r="I72" s="50" t="s">
        <v>387</v>
      </c>
      <c r="J72" s="49"/>
      <c r="K72" s="49"/>
      <c r="L72" s="49"/>
      <c r="M72" s="49"/>
    </row>
    <row r="73" spans="1:5" ht="15.75" thickBot="1">
      <c r="A73" s="1" t="s">
        <v>47</v>
      </c>
      <c r="E73" s="11"/>
    </row>
    <row r="74" spans="1:15" ht="15.75">
      <c r="A74" s="1" t="s">
        <v>47</v>
      </c>
      <c r="B74" s="45"/>
      <c r="C74" s="12"/>
      <c r="D74" s="45"/>
      <c r="E74" s="11"/>
      <c r="G74" s="48"/>
      <c r="H74" s="47"/>
      <c r="I74" s="46"/>
      <c r="J74" s="86" t="s">
        <v>55</v>
      </c>
      <c r="K74" s="87"/>
      <c r="L74" s="87"/>
      <c r="M74" s="88"/>
      <c r="N74" s="89" t="s">
        <v>54</v>
      </c>
      <c r="O74" s="92" t="s">
        <v>53</v>
      </c>
    </row>
    <row r="75" spans="1:15" ht="30.75" customHeight="1">
      <c r="A75" s="1" t="s">
        <v>47</v>
      </c>
      <c r="B75" s="45"/>
      <c r="C75" s="12"/>
      <c r="D75" s="45"/>
      <c r="E75" s="11"/>
      <c r="F75" s="10"/>
      <c r="G75" s="44"/>
      <c r="H75" s="43"/>
      <c r="I75" s="95" t="s">
        <v>52</v>
      </c>
      <c r="J75" s="96"/>
      <c r="K75" s="97" t="s">
        <v>51</v>
      </c>
      <c r="L75" s="98"/>
      <c r="M75" s="98" t="s">
        <v>50</v>
      </c>
      <c r="N75" s="90"/>
      <c r="O75" s="93"/>
    </row>
    <row r="76" spans="1:15" ht="30.75" customHeight="1">
      <c r="A76" s="1" t="s">
        <v>47</v>
      </c>
      <c r="B76" s="45"/>
      <c r="C76" s="12"/>
      <c r="D76" s="45"/>
      <c r="E76" s="11"/>
      <c r="F76" s="10"/>
      <c r="G76" s="44"/>
      <c r="H76" s="43"/>
      <c r="I76" s="102" t="s">
        <v>49</v>
      </c>
      <c r="J76" s="102" t="s">
        <v>48</v>
      </c>
      <c r="K76" s="99"/>
      <c r="L76" s="100"/>
      <c r="M76" s="101"/>
      <c r="N76" s="90"/>
      <c r="O76" s="93"/>
    </row>
    <row r="77" spans="1:15" ht="30.75" customHeight="1">
      <c r="A77" s="1" t="s">
        <v>47</v>
      </c>
      <c r="C77" s="12"/>
      <c r="E77" s="11"/>
      <c r="F77" s="10"/>
      <c r="G77" s="44"/>
      <c r="H77" s="43"/>
      <c r="I77" s="103"/>
      <c r="J77" s="103"/>
      <c r="K77" s="42" t="s">
        <v>49</v>
      </c>
      <c r="L77" s="42" t="s">
        <v>48</v>
      </c>
      <c r="M77" s="100"/>
      <c r="N77" s="91"/>
      <c r="O77" s="94"/>
    </row>
    <row r="78" spans="1:15" ht="15">
      <c r="A78" s="1" t="s">
        <v>47</v>
      </c>
      <c r="C78" s="12"/>
      <c r="E78" s="11"/>
      <c r="F78" s="10"/>
      <c r="G78" s="41"/>
      <c r="H78" s="40"/>
      <c r="I78" s="39" t="s">
        <v>46</v>
      </c>
      <c r="J78" s="39" t="s">
        <v>45</v>
      </c>
      <c r="K78" s="39" t="s">
        <v>44</v>
      </c>
      <c r="L78" s="39" t="s">
        <v>43</v>
      </c>
      <c r="M78" s="39" t="s">
        <v>42</v>
      </c>
      <c r="N78" s="38" t="s">
        <v>41</v>
      </c>
      <c r="O78" s="37" t="s">
        <v>40</v>
      </c>
    </row>
    <row r="79" spans="1:15" ht="15">
      <c r="A79" s="1" t="s">
        <v>3</v>
      </c>
      <c r="C79" s="12" t="str">
        <f aca="true" t="shared" si="2" ref="C79:C91">F$72&amp;" - "&amp;G79&amp;" "&amp;H79</f>
        <v>HR - 010 KAPITÁLOVÉ CENNÉ PAPIERE V OBCHODNEJ KNIHE</v>
      </c>
      <c r="E79" s="11" t="s">
        <v>386</v>
      </c>
      <c r="F79" s="10">
        <v>27</v>
      </c>
      <c r="G79" s="19" t="s">
        <v>38</v>
      </c>
      <c r="H79" s="20" t="s">
        <v>37</v>
      </c>
      <c r="I79" s="36"/>
      <c r="J79" s="35"/>
      <c r="K79" s="35"/>
      <c r="L79" s="35"/>
      <c r="M79" s="35"/>
      <c r="N79" s="34">
        <f>'C2100'!N80+'C2100'!N85+'C2100'!N86+'C2100'!N87</f>
        <v>0</v>
      </c>
      <c r="O79" s="33">
        <f>12.5*'C2100'!N79</f>
        <v>0</v>
      </c>
    </row>
    <row r="80" spans="1:15" ht="15">
      <c r="A80" s="1" t="s">
        <v>3</v>
      </c>
      <c r="C80" s="12" t="str">
        <f t="shared" si="2"/>
        <v>HR - 020 Všeobecné riziko</v>
      </c>
      <c r="E80" s="11" t="s">
        <v>385</v>
      </c>
      <c r="F80" s="10">
        <v>28</v>
      </c>
      <c r="G80" s="19" t="s">
        <v>35</v>
      </c>
      <c r="H80" s="20" t="s">
        <v>34</v>
      </c>
      <c r="I80" s="27"/>
      <c r="J80" s="26"/>
      <c r="K80" s="32">
        <f>'C2100'!K83+'C2100'!K84</f>
        <v>0</v>
      </c>
      <c r="L80" s="32">
        <f>'C2100'!L83+'C2100'!L84</f>
        <v>0</v>
      </c>
      <c r="M80" s="14"/>
      <c r="N80" s="28">
        <f>0.08*'C2100'!M80</f>
        <v>0</v>
      </c>
      <c r="O80" s="21"/>
    </row>
    <row r="81" spans="1:15" ht="15">
      <c r="A81" s="1" t="s">
        <v>3</v>
      </c>
      <c r="C81" s="12" t="str">
        <f t="shared" si="2"/>
        <v>HR - 021 Deriváty</v>
      </c>
      <c r="E81" s="11" t="s">
        <v>384</v>
      </c>
      <c r="F81" s="10">
        <v>29</v>
      </c>
      <c r="G81" s="19" t="s">
        <v>32</v>
      </c>
      <c r="H81" s="18" t="s">
        <v>31</v>
      </c>
      <c r="I81" s="27"/>
      <c r="J81" s="26"/>
      <c r="K81" s="15"/>
      <c r="L81" s="15"/>
      <c r="M81" s="29"/>
      <c r="N81" s="29"/>
      <c r="O81" s="21"/>
    </row>
    <row r="82" spans="1:15" ht="15">
      <c r="A82" s="1" t="s">
        <v>3</v>
      </c>
      <c r="C82" s="12" t="str">
        <f t="shared" si="2"/>
        <v>HR - 022 Iné aktíva a záväzky</v>
      </c>
      <c r="E82" s="11" t="s">
        <v>383</v>
      </c>
      <c r="F82" s="10">
        <v>30</v>
      </c>
      <c r="G82" s="19" t="s">
        <v>29</v>
      </c>
      <c r="H82" s="18" t="s">
        <v>28</v>
      </c>
      <c r="I82" s="27"/>
      <c r="J82" s="26"/>
      <c r="K82" s="15"/>
      <c r="L82" s="15"/>
      <c r="M82" s="29"/>
      <c r="N82" s="29"/>
      <c r="O82" s="21"/>
    </row>
    <row r="83" spans="1:15" ht="22.5">
      <c r="A83" s="1" t="s">
        <v>3</v>
      </c>
      <c r="C83" s="12" t="str">
        <f t="shared" si="2"/>
        <v>HR - 030 Značne diverzifikované futures na akciový index obchodované na burze, na ktoré sa uplatňuje osobitný prístup</v>
      </c>
      <c r="E83" s="11" t="s">
        <v>382</v>
      </c>
      <c r="F83" s="10">
        <v>31</v>
      </c>
      <c r="G83" s="19" t="s">
        <v>26</v>
      </c>
      <c r="H83" s="18" t="s">
        <v>25</v>
      </c>
      <c r="I83" s="31"/>
      <c r="J83" s="30"/>
      <c r="K83" s="30"/>
      <c r="L83" s="30"/>
      <c r="M83" s="15"/>
      <c r="N83" s="29"/>
      <c r="O83" s="21"/>
    </row>
    <row r="84" spans="1:15" ht="22.5">
      <c r="A84" s="1" t="s">
        <v>3</v>
      </c>
      <c r="C84" s="12" t="str">
        <f t="shared" si="2"/>
        <v>HR - 040 Kapitálové cenné papiere iné než značne diverzifikované futures na akciový index obchodované na burze</v>
      </c>
      <c r="E84" s="11" t="s">
        <v>381</v>
      </c>
      <c r="F84" s="10">
        <v>32</v>
      </c>
      <c r="G84" s="19" t="s">
        <v>23</v>
      </c>
      <c r="H84" s="18" t="s">
        <v>22</v>
      </c>
      <c r="I84" s="27"/>
      <c r="J84" s="26"/>
      <c r="K84" s="26"/>
      <c r="L84" s="26"/>
      <c r="M84" s="15"/>
      <c r="N84" s="29"/>
      <c r="O84" s="21"/>
    </row>
    <row r="85" spans="1:15" ht="15">
      <c r="A85" s="1" t="s">
        <v>3</v>
      </c>
      <c r="C85" s="12" t="str">
        <f t="shared" si="2"/>
        <v>HR - 050 Špecifické riziko</v>
      </c>
      <c r="E85" s="11" t="s">
        <v>380</v>
      </c>
      <c r="F85" s="10">
        <v>33</v>
      </c>
      <c r="G85" s="19" t="s">
        <v>20</v>
      </c>
      <c r="H85" s="20" t="s">
        <v>19</v>
      </c>
      <c r="I85" s="27"/>
      <c r="J85" s="26"/>
      <c r="K85" s="26"/>
      <c r="L85" s="26"/>
      <c r="M85" s="26"/>
      <c r="N85" s="28">
        <f>0.08*'C2100'!M85</f>
        <v>0</v>
      </c>
      <c r="O85" s="21"/>
    </row>
    <row r="86" spans="1:15" ht="15">
      <c r="A86" s="1" t="s">
        <v>3</v>
      </c>
      <c r="C86" s="12" t="str">
        <f t="shared" si="2"/>
        <v>HR - 080 Osobitný prístup pre pozičné riziko v PKI</v>
      </c>
      <c r="E86" s="11" t="s">
        <v>379</v>
      </c>
      <c r="F86" s="10">
        <v>34</v>
      </c>
      <c r="G86" s="19" t="s">
        <v>17</v>
      </c>
      <c r="H86" s="18" t="s">
        <v>16</v>
      </c>
      <c r="I86" s="27"/>
      <c r="J86" s="26"/>
      <c r="K86" s="26"/>
      <c r="L86" s="26"/>
      <c r="M86" s="26"/>
      <c r="N86" s="25"/>
      <c r="O86" s="21"/>
    </row>
    <row r="87" spans="1:15" ht="15">
      <c r="A87" s="1" t="s">
        <v>3</v>
      </c>
      <c r="C87" s="12" t="str">
        <f t="shared" si="2"/>
        <v>HR - 090 Dodatočné požiadavky pre opcie (riziká iné než delta)</v>
      </c>
      <c r="E87" s="11" t="s">
        <v>378</v>
      </c>
      <c r="F87" s="10">
        <v>35</v>
      </c>
      <c r="G87" s="19" t="s">
        <v>14</v>
      </c>
      <c r="H87" s="20" t="s">
        <v>13</v>
      </c>
      <c r="I87" s="24"/>
      <c r="J87" s="23"/>
      <c r="K87" s="23"/>
      <c r="L87" s="23"/>
      <c r="M87" s="23"/>
      <c r="N87" s="22">
        <f>'C2100'!N88+'C2100'!N89+'C2100'!N90+'C2100'!N91</f>
        <v>0</v>
      </c>
      <c r="O87" s="21"/>
    </row>
    <row r="88" spans="1:15" ht="15">
      <c r="A88" s="1" t="s">
        <v>3</v>
      </c>
      <c r="C88" s="12" t="str">
        <f t="shared" si="2"/>
        <v>HR - 100 Zjednodušená metóda</v>
      </c>
      <c r="E88" s="11" t="s">
        <v>377</v>
      </c>
      <c r="F88" s="10">
        <v>36</v>
      </c>
      <c r="G88" s="19" t="s">
        <v>11</v>
      </c>
      <c r="H88" s="18" t="s">
        <v>10</v>
      </c>
      <c r="I88" s="17"/>
      <c r="J88" s="16"/>
      <c r="K88" s="15"/>
      <c r="L88" s="15"/>
      <c r="M88" s="15"/>
      <c r="N88" s="14"/>
      <c r="O88" s="13"/>
    </row>
    <row r="89" spans="1:15" ht="15">
      <c r="A89" s="1" t="s">
        <v>3</v>
      </c>
      <c r="C89" s="12" t="str">
        <f t="shared" si="2"/>
        <v>HR - 110 Prístup delta plus – dodatočné požiadavky na gama riziko</v>
      </c>
      <c r="E89" s="11" t="s">
        <v>376</v>
      </c>
      <c r="F89" s="10">
        <v>37</v>
      </c>
      <c r="G89" s="19" t="s">
        <v>8</v>
      </c>
      <c r="H89" s="20" t="s">
        <v>7</v>
      </c>
      <c r="I89" s="17"/>
      <c r="J89" s="16"/>
      <c r="K89" s="15"/>
      <c r="L89" s="15"/>
      <c r="M89" s="15"/>
      <c r="N89" s="14"/>
      <c r="O89" s="13"/>
    </row>
    <row r="90" spans="1:15" ht="15">
      <c r="A90" s="1" t="s">
        <v>3</v>
      </c>
      <c r="C90" s="12" t="str">
        <f t="shared" si="2"/>
        <v>HR - 120 Prístup delta plus – dodatočné požiadavky na vega riziko</v>
      </c>
      <c r="E90" s="11" t="s">
        <v>375</v>
      </c>
      <c r="F90" s="10">
        <v>38</v>
      </c>
      <c r="G90" s="19" t="s">
        <v>5</v>
      </c>
      <c r="H90" s="18" t="s">
        <v>4</v>
      </c>
      <c r="I90" s="17"/>
      <c r="J90" s="16"/>
      <c r="K90" s="15"/>
      <c r="L90" s="15"/>
      <c r="M90" s="15"/>
      <c r="N90" s="14"/>
      <c r="O90" s="13"/>
    </row>
    <row r="91" spans="1:15" ht="15.75" thickBot="1">
      <c r="A91" s="1" t="s">
        <v>3</v>
      </c>
      <c r="C91" s="12" t="str">
        <f t="shared" si="2"/>
        <v>HR - 130 Scénár maticového prístupu </v>
      </c>
      <c r="E91" s="11" t="s">
        <v>374</v>
      </c>
      <c r="F91" s="10">
        <v>39</v>
      </c>
      <c r="G91" s="9" t="s">
        <v>1</v>
      </c>
      <c r="H91" s="8" t="s">
        <v>0</v>
      </c>
      <c r="I91" s="7"/>
      <c r="J91" s="6"/>
      <c r="K91" s="5"/>
      <c r="L91" s="5"/>
      <c r="M91" s="5"/>
      <c r="N91" s="4"/>
      <c r="O91" s="3"/>
    </row>
    <row r="92" spans="1:5" ht="15">
      <c r="A92" s="1" t="s">
        <v>47</v>
      </c>
      <c r="E92" s="11"/>
    </row>
    <row r="93" spans="1:13" ht="15">
      <c r="A93" s="1" t="s">
        <v>47</v>
      </c>
      <c r="B93" s="53"/>
      <c r="C93" s="54"/>
      <c r="D93" s="53"/>
      <c r="E93" s="11"/>
      <c r="F93" s="52" t="s">
        <v>373</v>
      </c>
      <c r="H93" s="51" t="s">
        <v>57</v>
      </c>
      <c r="I93" s="50" t="s">
        <v>372</v>
      </c>
      <c r="J93" s="49"/>
      <c r="K93" s="49"/>
      <c r="L93" s="49"/>
      <c r="M93" s="49"/>
    </row>
    <row r="94" spans="1:5" ht="15.75" thickBot="1">
      <c r="A94" s="1" t="s">
        <v>47</v>
      </c>
      <c r="E94" s="11"/>
    </row>
    <row r="95" spans="1:15" ht="15.75" customHeight="1">
      <c r="A95" s="1" t="s">
        <v>47</v>
      </c>
      <c r="B95" s="45"/>
      <c r="C95" s="12"/>
      <c r="D95" s="45"/>
      <c r="E95" s="11"/>
      <c r="G95" s="48"/>
      <c r="H95" s="47"/>
      <c r="I95" s="46"/>
      <c r="J95" s="86" t="s">
        <v>55</v>
      </c>
      <c r="K95" s="87"/>
      <c r="L95" s="87"/>
      <c r="M95" s="88"/>
      <c r="N95" s="89" t="s">
        <v>54</v>
      </c>
      <c r="O95" s="92" t="s">
        <v>53</v>
      </c>
    </row>
    <row r="96" spans="1:15" ht="30.75" customHeight="1">
      <c r="A96" s="1" t="s">
        <v>47</v>
      </c>
      <c r="B96" s="45"/>
      <c r="C96" s="12"/>
      <c r="D96" s="45"/>
      <c r="E96" s="11"/>
      <c r="F96" s="10"/>
      <c r="G96" s="44"/>
      <c r="H96" s="43"/>
      <c r="I96" s="95" t="s">
        <v>52</v>
      </c>
      <c r="J96" s="96"/>
      <c r="K96" s="97" t="s">
        <v>51</v>
      </c>
      <c r="L96" s="98"/>
      <c r="M96" s="98" t="s">
        <v>50</v>
      </c>
      <c r="N96" s="90"/>
      <c r="O96" s="93"/>
    </row>
    <row r="97" spans="1:15" ht="30.75" customHeight="1">
      <c r="A97" s="1" t="s">
        <v>47</v>
      </c>
      <c r="B97" s="45"/>
      <c r="C97" s="12"/>
      <c r="D97" s="45"/>
      <c r="E97" s="11"/>
      <c r="F97" s="10"/>
      <c r="G97" s="44"/>
      <c r="H97" s="43"/>
      <c r="I97" s="102" t="s">
        <v>49</v>
      </c>
      <c r="J97" s="102" t="s">
        <v>48</v>
      </c>
      <c r="K97" s="99"/>
      <c r="L97" s="100"/>
      <c r="M97" s="101"/>
      <c r="N97" s="90"/>
      <c r="O97" s="93"/>
    </row>
    <row r="98" spans="1:15" ht="30.75" customHeight="1">
      <c r="A98" s="1" t="s">
        <v>47</v>
      </c>
      <c r="C98" s="12"/>
      <c r="E98" s="11"/>
      <c r="F98" s="10"/>
      <c r="G98" s="44"/>
      <c r="H98" s="43"/>
      <c r="I98" s="103"/>
      <c r="J98" s="103"/>
      <c r="K98" s="42" t="s">
        <v>49</v>
      </c>
      <c r="L98" s="42" t="s">
        <v>48</v>
      </c>
      <c r="M98" s="100"/>
      <c r="N98" s="91"/>
      <c r="O98" s="94"/>
    </row>
    <row r="99" spans="1:15" ht="15">
      <c r="A99" s="1" t="s">
        <v>47</v>
      </c>
      <c r="C99" s="12"/>
      <c r="E99" s="11"/>
      <c r="F99" s="10"/>
      <c r="G99" s="41"/>
      <c r="H99" s="40"/>
      <c r="I99" s="39" t="s">
        <v>46</v>
      </c>
      <c r="J99" s="39" t="s">
        <v>45</v>
      </c>
      <c r="K99" s="39" t="s">
        <v>44</v>
      </c>
      <c r="L99" s="39" t="s">
        <v>43</v>
      </c>
      <c r="M99" s="39" t="s">
        <v>42</v>
      </c>
      <c r="N99" s="38" t="s">
        <v>41</v>
      </c>
      <c r="O99" s="37" t="s">
        <v>40</v>
      </c>
    </row>
    <row r="100" spans="1:15" ht="15">
      <c r="A100" s="1" t="s">
        <v>3</v>
      </c>
      <c r="C100" s="12" t="str">
        <f aca="true" t="shared" si="3" ref="C100:C112">F$93&amp;" - "&amp;G100&amp;" "&amp;H100</f>
        <v>CZ - 010 KAPITÁLOVÉ CENNÉ PAPIERE V OBCHODNEJ KNIHE</v>
      </c>
      <c r="E100" s="11" t="s">
        <v>371</v>
      </c>
      <c r="F100" s="10">
        <v>40</v>
      </c>
      <c r="G100" s="19" t="s">
        <v>38</v>
      </c>
      <c r="H100" s="20" t="s">
        <v>37</v>
      </c>
      <c r="I100" s="36"/>
      <c r="J100" s="35"/>
      <c r="K100" s="35"/>
      <c r="L100" s="35"/>
      <c r="M100" s="35"/>
      <c r="N100" s="34">
        <f>'C2100'!N101+'C2100'!N106+'C2100'!N107+'C2100'!N108</f>
        <v>0</v>
      </c>
      <c r="O100" s="33">
        <f>12.5*'C2100'!N100</f>
        <v>0</v>
      </c>
    </row>
    <row r="101" spans="1:15" ht="15">
      <c r="A101" s="1" t="s">
        <v>3</v>
      </c>
      <c r="C101" s="12" t="str">
        <f t="shared" si="3"/>
        <v>CZ - 020 Všeobecné riziko</v>
      </c>
      <c r="E101" s="11" t="s">
        <v>370</v>
      </c>
      <c r="F101" s="10">
        <v>41</v>
      </c>
      <c r="G101" s="19" t="s">
        <v>35</v>
      </c>
      <c r="H101" s="20" t="s">
        <v>34</v>
      </c>
      <c r="I101" s="27"/>
      <c r="J101" s="26"/>
      <c r="K101" s="32">
        <f>'C2100'!K104+'C2100'!K105</f>
        <v>0</v>
      </c>
      <c r="L101" s="32">
        <f>'C2100'!L104+'C2100'!L105</f>
        <v>0</v>
      </c>
      <c r="M101" s="14"/>
      <c r="N101" s="28">
        <f>0.08*'C2100'!M101</f>
        <v>0</v>
      </c>
      <c r="O101" s="21"/>
    </row>
    <row r="102" spans="1:15" ht="15">
      <c r="A102" s="1" t="s">
        <v>3</v>
      </c>
      <c r="C102" s="12" t="str">
        <f t="shared" si="3"/>
        <v>CZ - 021 Deriváty</v>
      </c>
      <c r="E102" s="11" t="s">
        <v>369</v>
      </c>
      <c r="F102" s="10">
        <v>42</v>
      </c>
      <c r="G102" s="19" t="s">
        <v>32</v>
      </c>
      <c r="H102" s="18" t="s">
        <v>31</v>
      </c>
      <c r="I102" s="27"/>
      <c r="J102" s="26"/>
      <c r="K102" s="15"/>
      <c r="L102" s="15"/>
      <c r="M102" s="29"/>
      <c r="N102" s="29"/>
      <c r="O102" s="21"/>
    </row>
    <row r="103" spans="1:15" ht="15">
      <c r="A103" s="1" t="s">
        <v>3</v>
      </c>
      <c r="C103" s="12" t="str">
        <f t="shared" si="3"/>
        <v>CZ - 022 Iné aktíva a záväzky</v>
      </c>
      <c r="E103" s="11" t="s">
        <v>368</v>
      </c>
      <c r="F103" s="10">
        <v>43</v>
      </c>
      <c r="G103" s="19" t="s">
        <v>29</v>
      </c>
      <c r="H103" s="18" t="s">
        <v>28</v>
      </c>
      <c r="I103" s="27"/>
      <c r="J103" s="26"/>
      <c r="K103" s="15"/>
      <c r="L103" s="15"/>
      <c r="M103" s="29"/>
      <c r="N103" s="29"/>
      <c r="O103" s="21"/>
    </row>
    <row r="104" spans="1:15" ht="22.5">
      <c r="A104" s="1" t="s">
        <v>3</v>
      </c>
      <c r="C104" s="12" t="str">
        <f t="shared" si="3"/>
        <v>CZ - 030 Značne diverzifikované futures na akciový index obchodované na burze, na ktoré sa uplatňuje osobitný prístup</v>
      </c>
      <c r="E104" s="11" t="s">
        <v>367</v>
      </c>
      <c r="F104" s="10">
        <v>44</v>
      </c>
      <c r="G104" s="19" t="s">
        <v>26</v>
      </c>
      <c r="H104" s="18" t="s">
        <v>25</v>
      </c>
      <c r="I104" s="31"/>
      <c r="J104" s="30"/>
      <c r="K104" s="30"/>
      <c r="L104" s="30"/>
      <c r="M104" s="15"/>
      <c r="N104" s="29"/>
      <c r="O104" s="21"/>
    </row>
    <row r="105" spans="1:15" ht="22.5">
      <c r="A105" s="1" t="s">
        <v>3</v>
      </c>
      <c r="C105" s="12" t="str">
        <f t="shared" si="3"/>
        <v>CZ - 040 Kapitálové cenné papiere iné než značne diverzifikované futures na akciový index obchodované na burze</v>
      </c>
      <c r="E105" s="11" t="s">
        <v>366</v>
      </c>
      <c r="F105" s="10">
        <v>45</v>
      </c>
      <c r="G105" s="19" t="s">
        <v>23</v>
      </c>
      <c r="H105" s="18" t="s">
        <v>22</v>
      </c>
      <c r="I105" s="27"/>
      <c r="J105" s="26"/>
      <c r="K105" s="26"/>
      <c r="L105" s="26"/>
      <c r="M105" s="15"/>
      <c r="N105" s="29"/>
      <c r="O105" s="21"/>
    </row>
    <row r="106" spans="1:15" ht="15">
      <c r="A106" s="1" t="s">
        <v>3</v>
      </c>
      <c r="C106" s="12" t="str">
        <f t="shared" si="3"/>
        <v>CZ - 050 Špecifické riziko</v>
      </c>
      <c r="E106" s="11" t="s">
        <v>365</v>
      </c>
      <c r="F106" s="10">
        <v>46</v>
      </c>
      <c r="G106" s="19" t="s">
        <v>20</v>
      </c>
      <c r="H106" s="20" t="s">
        <v>19</v>
      </c>
      <c r="I106" s="27"/>
      <c r="J106" s="26"/>
      <c r="K106" s="26"/>
      <c r="L106" s="26"/>
      <c r="M106" s="26"/>
      <c r="N106" s="28">
        <f>0.08*'C2100'!M106</f>
        <v>0</v>
      </c>
      <c r="O106" s="21"/>
    </row>
    <row r="107" spans="1:15" ht="15">
      <c r="A107" s="1" t="s">
        <v>3</v>
      </c>
      <c r="C107" s="12" t="str">
        <f t="shared" si="3"/>
        <v>CZ - 080 Osobitný prístup pre pozičné riziko v PKI</v>
      </c>
      <c r="E107" s="11" t="s">
        <v>364</v>
      </c>
      <c r="F107" s="10">
        <v>47</v>
      </c>
      <c r="G107" s="19" t="s">
        <v>17</v>
      </c>
      <c r="H107" s="18" t="s">
        <v>16</v>
      </c>
      <c r="I107" s="27"/>
      <c r="J107" s="26"/>
      <c r="K107" s="26"/>
      <c r="L107" s="26"/>
      <c r="M107" s="26"/>
      <c r="N107" s="25"/>
      <c r="O107" s="21"/>
    </row>
    <row r="108" spans="1:15" ht="15">
      <c r="A108" s="1" t="s">
        <v>3</v>
      </c>
      <c r="C108" s="12" t="str">
        <f t="shared" si="3"/>
        <v>CZ - 090 Dodatočné požiadavky pre opcie (riziká iné než delta)</v>
      </c>
      <c r="E108" s="11" t="s">
        <v>363</v>
      </c>
      <c r="F108" s="10">
        <v>48</v>
      </c>
      <c r="G108" s="19" t="s">
        <v>14</v>
      </c>
      <c r="H108" s="20" t="s">
        <v>13</v>
      </c>
      <c r="I108" s="24"/>
      <c r="J108" s="23"/>
      <c r="K108" s="23"/>
      <c r="L108" s="23"/>
      <c r="M108" s="23"/>
      <c r="N108" s="22">
        <f>'C2100'!N109+'C2100'!N110+'C2100'!N111+'C2100'!N112</f>
        <v>0</v>
      </c>
      <c r="O108" s="21"/>
    </row>
    <row r="109" spans="1:15" ht="15">
      <c r="A109" s="1" t="s">
        <v>3</v>
      </c>
      <c r="C109" s="12" t="str">
        <f t="shared" si="3"/>
        <v>CZ - 100 Zjednodušená metóda</v>
      </c>
      <c r="E109" s="11" t="s">
        <v>362</v>
      </c>
      <c r="F109" s="10">
        <v>49</v>
      </c>
      <c r="G109" s="19" t="s">
        <v>11</v>
      </c>
      <c r="H109" s="18" t="s">
        <v>10</v>
      </c>
      <c r="I109" s="17"/>
      <c r="J109" s="16"/>
      <c r="K109" s="15"/>
      <c r="L109" s="15"/>
      <c r="M109" s="15"/>
      <c r="N109" s="14"/>
      <c r="O109" s="13"/>
    </row>
    <row r="110" spans="1:15" ht="15">
      <c r="A110" s="1" t="s">
        <v>3</v>
      </c>
      <c r="C110" s="12" t="str">
        <f t="shared" si="3"/>
        <v>CZ - 110 Prístup delta plus – dodatočné požiadavky na gama riziko</v>
      </c>
      <c r="E110" s="11" t="s">
        <v>361</v>
      </c>
      <c r="F110" s="10">
        <v>50</v>
      </c>
      <c r="G110" s="19" t="s">
        <v>8</v>
      </c>
      <c r="H110" s="20" t="s">
        <v>7</v>
      </c>
      <c r="I110" s="17"/>
      <c r="J110" s="16"/>
      <c r="K110" s="15"/>
      <c r="L110" s="15"/>
      <c r="M110" s="15"/>
      <c r="N110" s="14"/>
      <c r="O110" s="13"/>
    </row>
    <row r="111" spans="1:15" ht="15">
      <c r="A111" s="1" t="s">
        <v>3</v>
      </c>
      <c r="C111" s="12" t="str">
        <f t="shared" si="3"/>
        <v>CZ - 120 Prístup delta plus – dodatočné požiadavky na vega riziko</v>
      </c>
      <c r="E111" s="11" t="s">
        <v>360</v>
      </c>
      <c r="F111" s="10">
        <v>51</v>
      </c>
      <c r="G111" s="19" t="s">
        <v>5</v>
      </c>
      <c r="H111" s="18" t="s">
        <v>4</v>
      </c>
      <c r="I111" s="17"/>
      <c r="J111" s="16"/>
      <c r="K111" s="15"/>
      <c r="L111" s="15"/>
      <c r="M111" s="15"/>
      <c r="N111" s="14"/>
      <c r="O111" s="13"/>
    </row>
    <row r="112" spans="1:15" ht="15.75" thickBot="1">
      <c r="A112" s="1" t="s">
        <v>3</v>
      </c>
      <c r="C112" s="12" t="str">
        <f t="shared" si="3"/>
        <v>CZ - 130 Scénár maticového prístupu </v>
      </c>
      <c r="E112" s="11" t="s">
        <v>359</v>
      </c>
      <c r="F112" s="10">
        <v>52</v>
      </c>
      <c r="G112" s="9" t="s">
        <v>1</v>
      </c>
      <c r="H112" s="8" t="s">
        <v>0</v>
      </c>
      <c r="I112" s="7"/>
      <c r="J112" s="6"/>
      <c r="K112" s="5"/>
      <c r="L112" s="5"/>
      <c r="M112" s="5"/>
      <c r="N112" s="4"/>
      <c r="O112" s="3"/>
    </row>
    <row r="113" spans="1:5" ht="15">
      <c r="A113" s="1" t="s">
        <v>47</v>
      </c>
      <c r="E113" s="11"/>
    </row>
    <row r="114" spans="1:13" ht="15">
      <c r="A114" s="1" t="s">
        <v>47</v>
      </c>
      <c r="B114" s="53"/>
      <c r="C114" s="54"/>
      <c r="D114" s="53"/>
      <c r="E114" s="11"/>
      <c r="F114" s="52" t="s">
        <v>358</v>
      </c>
      <c r="H114" s="51" t="s">
        <v>57</v>
      </c>
      <c r="I114" s="50" t="s">
        <v>357</v>
      </c>
      <c r="J114" s="49"/>
      <c r="K114" s="49"/>
      <c r="L114" s="49"/>
      <c r="M114" s="49"/>
    </row>
    <row r="115" spans="1:5" ht="15.75" thickBot="1">
      <c r="A115" s="1" t="s">
        <v>47</v>
      </c>
      <c r="E115" s="11"/>
    </row>
    <row r="116" spans="1:15" ht="15.75">
      <c r="A116" s="1" t="s">
        <v>47</v>
      </c>
      <c r="B116" s="45"/>
      <c r="C116" s="12"/>
      <c r="D116" s="45"/>
      <c r="E116" s="11"/>
      <c r="G116" s="48"/>
      <c r="H116" s="47"/>
      <c r="I116" s="46"/>
      <c r="J116" s="86" t="s">
        <v>55</v>
      </c>
      <c r="K116" s="87"/>
      <c r="L116" s="87"/>
      <c r="M116" s="88"/>
      <c r="N116" s="89" t="s">
        <v>54</v>
      </c>
      <c r="O116" s="92" t="s">
        <v>53</v>
      </c>
    </row>
    <row r="117" spans="1:15" ht="30.75" customHeight="1">
      <c r="A117" s="1" t="s">
        <v>47</v>
      </c>
      <c r="B117" s="45"/>
      <c r="C117" s="12"/>
      <c r="D117" s="45"/>
      <c r="E117" s="11"/>
      <c r="F117" s="10"/>
      <c r="G117" s="44"/>
      <c r="H117" s="43"/>
      <c r="I117" s="95" t="s">
        <v>52</v>
      </c>
      <c r="J117" s="96"/>
      <c r="K117" s="97" t="s">
        <v>51</v>
      </c>
      <c r="L117" s="98"/>
      <c r="M117" s="98" t="s">
        <v>50</v>
      </c>
      <c r="N117" s="90"/>
      <c r="O117" s="93"/>
    </row>
    <row r="118" spans="1:15" ht="30.75" customHeight="1">
      <c r="A118" s="1" t="s">
        <v>47</v>
      </c>
      <c r="B118" s="45"/>
      <c r="C118" s="12"/>
      <c r="D118" s="45"/>
      <c r="E118" s="11"/>
      <c r="F118" s="10"/>
      <c r="G118" s="44"/>
      <c r="H118" s="43"/>
      <c r="I118" s="102" t="s">
        <v>49</v>
      </c>
      <c r="J118" s="102" t="s">
        <v>48</v>
      </c>
      <c r="K118" s="99"/>
      <c r="L118" s="100"/>
      <c r="M118" s="101"/>
      <c r="N118" s="90"/>
      <c r="O118" s="93"/>
    </row>
    <row r="119" spans="1:15" ht="30.75" customHeight="1">
      <c r="A119" s="1" t="s">
        <v>47</v>
      </c>
      <c r="C119" s="12"/>
      <c r="E119" s="11"/>
      <c r="F119" s="10"/>
      <c r="G119" s="44"/>
      <c r="H119" s="43"/>
      <c r="I119" s="103"/>
      <c r="J119" s="103"/>
      <c r="K119" s="42" t="s">
        <v>49</v>
      </c>
      <c r="L119" s="42" t="s">
        <v>48</v>
      </c>
      <c r="M119" s="100"/>
      <c r="N119" s="91"/>
      <c r="O119" s="94"/>
    </row>
    <row r="120" spans="1:15" ht="15">
      <c r="A120" s="1" t="s">
        <v>47</v>
      </c>
      <c r="C120" s="12"/>
      <c r="E120" s="11"/>
      <c r="F120" s="10"/>
      <c r="G120" s="41"/>
      <c r="H120" s="40"/>
      <c r="I120" s="39" t="s">
        <v>46</v>
      </c>
      <c r="J120" s="39" t="s">
        <v>45</v>
      </c>
      <c r="K120" s="39" t="s">
        <v>44</v>
      </c>
      <c r="L120" s="39" t="s">
        <v>43</v>
      </c>
      <c r="M120" s="39" t="s">
        <v>42</v>
      </c>
      <c r="N120" s="38" t="s">
        <v>41</v>
      </c>
      <c r="O120" s="37" t="s">
        <v>40</v>
      </c>
    </row>
    <row r="121" spans="1:15" ht="15">
      <c r="A121" s="1" t="s">
        <v>3</v>
      </c>
      <c r="C121" s="12" t="str">
        <f aca="true" t="shared" si="4" ref="C121:C133">F$114&amp;" - "&amp;G121&amp;" "&amp;H121</f>
        <v>DK - 010 KAPITÁLOVÉ CENNÉ PAPIERE V OBCHODNEJ KNIHE</v>
      </c>
      <c r="E121" s="11" t="s">
        <v>356</v>
      </c>
      <c r="F121" s="10">
        <v>53</v>
      </c>
      <c r="G121" s="19" t="s">
        <v>38</v>
      </c>
      <c r="H121" s="20" t="s">
        <v>37</v>
      </c>
      <c r="I121" s="36"/>
      <c r="J121" s="35"/>
      <c r="K121" s="35"/>
      <c r="L121" s="35"/>
      <c r="M121" s="35"/>
      <c r="N121" s="34">
        <f>'C2100'!N122+'C2100'!N127+'C2100'!N128+'C2100'!N129</f>
        <v>0</v>
      </c>
      <c r="O121" s="33">
        <f>12.5*'C2100'!N121</f>
        <v>0</v>
      </c>
    </row>
    <row r="122" spans="1:15" ht="15">
      <c r="A122" s="1" t="s">
        <v>3</v>
      </c>
      <c r="C122" s="12" t="str">
        <f t="shared" si="4"/>
        <v>DK - 020 Všeobecné riziko</v>
      </c>
      <c r="E122" s="11" t="s">
        <v>355</v>
      </c>
      <c r="F122" s="10">
        <v>54</v>
      </c>
      <c r="G122" s="19" t="s">
        <v>35</v>
      </c>
      <c r="H122" s="20" t="s">
        <v>34</v>
      </c>
      <c r="I122" s="27"/>
      <c r="J122" s="26"/>
      <c r="K122" s="32">
        <f>'C2100'!K125+'C2100'!K126</f>
        <v>0</v>
      </c>
      <c r="L122" s="32">
        <f>'C2100'!L125+'C2100'!L126</f>
        <v>0</v>
      </c>
      <c r="M122" s="14"/>
      <c r="N122" s="28">
        <f>0.08*'C2100'!M122</f>
        <v>0</v>
      </c>
      <c r="O122" s="21"/>
    </row>
    <row r="123" spans="1:15" ht="15">
      <c r="A123" s="1" t="s">
        <v>3</v>
      </c>
      <c r="C123" s="12" t="str">
        <f t="shared" si="4"/>
        <v>DK - 021 Deriváty</v>
      </c>
      <c r="E123" s="11" t="s">
        <v>354</v>
      </c>
      <c r="F123" s="10">
        <v>55</v>
      </c>
      <c r="G123" s="19" t="s">
        <v>32</v>
      </c>
      <c r="H123" s="18" t="s">
        <v>31</v>
      </c>
      <c r="I123" s="27"/>
      <c r="J123" s="26"/>
      <c r="K123" s="15"/>
      <c r="L123" s="15"/>
      <c r="M123" s="29"/>
      <c r="N123" s="29"/>
      <c r="O123" s="21"/>
    </row>
    <row r="124" spans="1:15" ht="15">
      <c r="A124" s="1" t="s">
        <v>3</v>
      </c>
      <c r="C124" s="12" t="str">
        <f t="shared" si="4"/>
        <v>DK - 022 Iné aktíva a záväzky</v>
      </c>
      <c r="E124" s="11" t="s">
        <v>353</v>
      </c>
      <c r="F124" s="10">
        <v>56</v>
      </c>
      <c r="G124" s="19" t="s">
        <v>29</v>
      </c>
      <c r="H124" s="18" t="s">
        <v>28</v>
      </c>
      <c r="I124" s="27"/>
      <c r="J124" s="26"/>
      <c r="K124" s="15"/>
      <c r="L124" s="15"/>
      <c r="M124" s="29"/>
      <c r="N124" s="29"/>
      <c r="O124" s="21"/>
    </row>
    <row r="125" spans="1:15" ht="22.5">
      <c r="A125" s="1" t="s">
        <v>3</v>
      </c>
      <c r="C125" s="12" t="str">
        <f t="shared" si="4"/>
        <v>DK - 030 Značne diverzifikované futures na akciový index obchodované na burze, na ktoré sa uplatňuje osobitný prístup</v>
      </c>
      <c r="E125" s="11" t="s">
        <v>352</v>
      </c>
      <c r="F125" s="10">
        <v>57</v>
      </c>
      <c r="G125" s="19" t="s">
        <v>26</v>
      </c>
      <c r="H125" s="18" t="s">
        <v>25</v>
      </c>
      <c r="I125" s="31"/>
      <c r="J125" s="30"/>
      <c r="K125" s="30"/>
      <c r="L125" s="30"/>
      <c r="M125" s="15"/>
      <c r="N125" s="29"/>
      <c r="O125" s="21"/>
    </row>
    <row r="126" spans="1:15" ht="22.5">
      <c r="A126" s="1" t="s">
        <v>3</v>
      </c>
      <c r="C126" s="12" t="str">
        <f t="shared" si="4"/>
        <v>DK - 040 Kapitálové cenné papiere iné než značne diverzifikované futures na akciový index obchodované na burze</v>
      </c>
      <c r="E126" s="11" t="s">
        <v>351</v>
      </c>
      <c r="F126" s="10">
        <v>58</v>
      </c>
      <c r="G126" s="19" t="s">
        <v>23</v>
      </c>
      <c r="H126" s="18" t="s">
        <v>22</v>
      </c>
      <c r="I126" s="27"/>
      <c r="J126" s="26"/>
      <c r="K126" s="26"/>
      <c r="L126" s="26"/>
      <c r="M126" s="15"/>
      <c r="N126" s="29"/>
      <c r="O126" s="21"/>
    </row>
    <row r="127" spans="1:15" ht="15">
      <c r="A127" s="1" t="s">
        <v>3</v>
      </c>
      <c r="C127" s="12" t="str">
        <f t="shared" si="4"/>
        <v>DK - 050 Špecifické riziko</v>
      </c>
      <c r="E127" s="11" t="s">
        <v>350</v>
      </c>
      <c r="F127" s="10">
        <v>59</v>
      </c>
      <c r="G127" s="19" t="s">
        <v>20</v>
      </c>
      <c r="H127" s="20" t="s">
        <v>19</v>
      </c>
      <c r="I127" s="27"/>
      <c r="J127" s="26"/>
      <c r="K127" s="26"/>
      <c r="L127" s="26"/>
      <c r="M127" s="26"/>
      <c r="N127" s="28">
        <f>0.08*'C2100'!M127</f>
        <v>0</v>
      </c>
      <c r="O127" s="21"/>
    </row>
    <row r="128" spans="1:15" ht="15">
      <c r="A128" s="1" t="s">
        <v>3</v>
      </c>
      <c r="C128" s="12" t="str">
        <f t="shared" si="4"/>
        <v>DK - 080 Osobitný prístup pre pozičné riziko v PKI</v>
      </c>
      <c r="E128" s="11" t="s">
        <v>349</v>
      </c>
      <c r="F128" s="10">
        <v>60</v>
      </c>
      <c r="G128" s="19" t="s">
        <v>17</v>
      </c>
      <c r="H128" s="18" t="s">
        <v>16</v>
      </c>
      <c r="I128" s="27"/>
      <c r="J128" s="26"/>
      <c r="K128" s="26"/>
      <c r="L128" s="26"/>
      <c r="M128" s="26"/>
      <c r="N128" s="25"/>
      <c r="O128" s="21"/>
    </row>
    <row r="129" spans="1:15" ht="15">
      <c r="A129" s="1" t="s">
        <v>3</v>
      </c>
      <c r="C129" s="12" t="str">
        <f t="shared" si="4"/>
        <v>DK - 090 Dodatočné požiadavky pre opcie (riziká iné než delta)</v>
      </c>
      <c r="E129" s="11" t="s">
        <v>348</v>
      </c>
      <c r="F129" s="10">
        <v>61</v>
      </c>
      <c r="G129" s="19" t="s">
        <v>14</v>
      </c>
      <c r="H129" s="20" t="s">
        <v>13</v>
      </c>
      <c r="I129" s="24"/>
      <c r="J129" s="23"/>
      <c r="K129" s="23"/>
      <c r="L129" s="23"/>
      <c r="M129" s="23"/>
      <c r="N129" s="22">
        <f>'C2100'!N130+'C2100'!N131+'C2100'!N132+'C2100'!N133</f>
        <v>0</v>
      </c>
      <c r="O129" s="21"/>
    </row>
    <row r="130" spans="1:15" ht="15">
      <c r="A130" s="1" t="s">
        <v>3</v>
      </c>
      <c r="C130" s="12" t="str">
        <f t="shared" si="4"/>
        <v>DK - 100 Zjednodušená metóda</v>
      </c>
      <c r="E130" s="11" t="s">
        <v>347</v>
      </c>
      <c r="F130" s="10">
        <v>62</v>
      </c>
      <c r="G130" s="19" t="s">
        <v>11</v>
      </c>
      <c r="H130" s="18" t="s">
        <v>10</v>
      </c>
      <c r="I130" s="17"/>
      <c r="J130" s="16"/>
      <c r="K130" s="15"/>
      <c r="L130" s="15"/>
      <c r="M130" s="15"/>
      <c r="N130" s="14"/>
      <c r="O130" s="13"/>
    </row>
    <row r="131" spans="1:15" ht="15">
      <c r="A131" s="1" t="s">
        <v>3</v>
      </c>
      <c r="C131" s="12" t="str">
        <f t="shared" si="4"/>
        <v>DK - 110 Prístup delta plus – dodatočné požiadavky na gama riziko</v>
      </c>
      <c r="E131" s="11" t="s">
        <v>346</v>
      </c>
      <c r="F131" s="10">
        <v>63</v>
      </c>
      <c r="G131" s="19" t="s">
        <v>8</v>
      </c>
      <c r="H131" s="20" t="s">
        <v>7</v>
      </c>
      <c r="I131" s="17"/>
      <c r="J131" s="16"/>
      <c r="K131" s="15"/>
      <c r="L131" s="15"/>
      <c r="M131" s="15"/>
      <c r="N131" s="14"/>
      <c r="O131" s="13"/>
    </row>
    <row r="132" spans="1:15" ht="15">
      <c r="A132" s="1" t="s">
        <v>3</v>
      </c>
      <c r="C132" s="12" t="str">
        <f t="shared" si="4"/>
        <v>DK - 120 Prístup delta plus – dodatočné požiadavky na vega riziko</v>
      </c>
      <c r="E132" s="11" t="s">
        <v>345</v>
      </c>
      <c r="F132" s="10">
        <v>64</v>
      </c>
      <c r="G132" s="19" t="s">
        <v>5</v>
      </c>
      <c r="H132" s="18" t="s">
        <v>4</v>
      </c>
      <c r="I132" s="17"/>
      <c r="J132" s="16"/>
      <c r="K132" s="15"/>
      <c r="L132" s="15"/>
      <c r="M132" s="15"/>
      <c r="N132" s="14"/>
      <c r="O132" s="13"/>
    </row>
    <row r="133" spans="1:15" ht="15.75" thickBot="1">
      <c r="A133" s="1" t="s">
        <v>3</v>
      </c>
      <c r="C133" s="12" t="str">
        <f t="shared" si="4"/>
        <v>DK - 130 Scénár maticového prístupu </v>
      </c>
      <c r="E133" s="11" t="s">
        <v>344</v>
      </c>
      <c r="F133" s="10">
        <v>65</v>
      </c>
      <c r="G133" s="9" t="s">
        <v>1</v>
      </c>
      <c r="H133" s="8" t="s">
        <v>0</v>
      </c>
      <c r="I133" s="7"/>
      <c r="J133" s="6"/>
      <c r="K133" s="5"/>
      <c r="L133" s="5"/>
      <c r="M133" s="5"/>
      <c r="N133" s="4"/>
      <c r="O133" s="3"/>
    </row>
    <row r="134" spans="1:5" ht="15">
      <c r="A134" s="1" t="s">
        <v>47</v>
      </c>
      <c r="E134" s="11"/>
    </row>
    <row r="135" spans="1:13" ht="15">
      <c r="A135" s="1" t="s">
        <v>47</v>
      </c>
      <c r="B135" s="53"/>
      <c r="C135" s="54"/>
      <c r="D135" s="53"/>
      <c r="E135" s="11"/>
      <c r="F135" s="52" t="s">
        <v>343</v>
      </c>
      <c r="H135" s="51" t="s">
        <v>57</v>
      </c>
      <c r="I135" s="50" t="s">
        <v>342</v>
      </c>
      <c r="J135" s="49"/>
      <c r="K135" s="49"/>
      <c r="L135" s="49"/>
      <c r="M135" s="49"/>
    </row>
    <row r="136" spans="1:5" ht="15.75" thickBot="1">
      <c r="A136" s="1" t="s">
        <v>47</v>
      </c>
      <c r="E136" s="11"/>
    </row>
    <row r="137" spans="1:15" ht="15.75" customHeight="1">
      <c r="A137" s="1" t="s">
        <v>47</v>
      </c>
      <c r="B137" s="45"/>
      <c r="C137" s="12"/>
      <c r="D137" s="45"/>
      <c r="E137" s="11"/>
      <c r="G137" s="48"/>
      <c r="H137" s="47"/>
      <c r="I137" s="46"/>
      <c r="J137" s="86" t="s">
        <v>55</v>
      </c>
      <c r="K137" s="87"/>
      <c r="L137" s="87"/>
      <c r="M137" s="88"/>
      <c r="N137" s="89" t="s">
        <v>54</v>
      </c>
      <c r="O137" s="92" t="s">
        <v>53</v>
      </c>
    </row>
    <row r="138" spans="1:15" ht="30.75" customHeight="1">
      <c r="A138" s="1" t="s">
        <v>47</v>
      </c>
      <c r="B138" s="45"/>
      <c r="C138" s="12"/>
      <c r="D138" s="45"/>
      <c r="E138" s="11"/>
      <c r="F138" s="10"/>
      <c r="G138" s="44"/>
      <c r="H138" s="43"/>
      <c r="I138" s="95" t="s">
        <v>52</v>
      </c>
      <c r="J138" s="96"/>
      <c r="K138" s="97" t="s">
        <v>51</v>
      </c>
      <c r="L138" s="98"/>
      <c r="M138" s="98" t="s">
        <v>50</v>
      </c>
      <c r="N138" s="90"/>
      <c r="O138" s="93"/>
    </row>
    <row r="139" spans="1:15" ht="30.75" customHeight="1">
      <c r="A139" s="1" t="s">
        <v>47</v>
      </c>
      <c r="B139" s="45"/>
      <c r="C139" s="12"/>
      <c r="D139" s="45"/>
      <c r="E139" s="11"/>
      <c r="F139" s="10"/>
      <c r="G139" s="44"/>
      <c r="H139" s="43"/>
      <c r="I139" s="102" t="s">
        <v>49</v>
      </c>
      <c r="J139" s="102" t="s">
        <v>48</v>
      </c>
      <c r="K139" s="99"/>
      <c r="L139" s="100"/>
      <c r="M139" s="101"/>
      <c r="N139" s="90"/>
      <c r="O139" s="93"/>
    </row>
    <row r="140" spans="1:15" ht="30.75" customHeight="1">
      <c r="A140" s="1" t="s">
        <v>47</v>
      </c>
      <c r="C140" s="12"/>
      <c r="E140" s="11"/>
      <c r="F140" s="10"/>
      <c r="G140" s="44"/>
      <c r="H140" s="43"/>
      <c r="I140" s="103"/>
      <c r="J140" s="103"/>
      <c r="K140" s="42" t="s">
        <v>49</v>
      </c>
      <c r="L140" s="42" t="s">
        <v>48</v>
      </c>
      <c r="M140" s="100"/>
      <c r="N140" s="91"/>
      <c r="O140" s="94"/>
    </row>
    <row r="141" spans="1:15" ht="15">
      <c r="A141" s="1" t="s">
        <v>47</v>
      </c>
      <c r="C141" s="12"/>
      <c r="E141" s="11"/>
      <c r="F141" s="10"/>
      <c r="G141" s="41"/>
      <c r="H141" s="40"/>
      <c r="I141" s="39" t="s">
        <v>46</v>
      </c>
      <c r="J141" s="39" t="s">
        <v>45</v>
      </c>
      <c r="K141" s="39" t="s">
        <v>44</v>
      </c>
      <c r="L141" s="39" t="s">
        <v>43</v>
      </c>
      <c r="M141" s="39" t="s">
        <v>42</v>
      </c>
      <c r="N141" s="38" t="s">
        <v>41</v>
      </c>
      <c r="O141" s="37" t="s">
        <v>40</v>
      </c>
    </row>
    <row r="142" spans="1:15" ht="15">
      <c r="A142" s="1" t="s">
        <v>3</v>
      </c>
      <c r="C142" s="12" t="str">
        <f aca="true" t="shared" si="5" ref="C142:C154">F$135&amp;" - "&amp;G142&amp;" "&amp;H142</f>
        <v>EG - 010 KAPITÁLOVÉ CENNÉ PAPIERE V OBCHODNEJ KNIHE</v>
      </c>
      <c r="E142" s="11" t="s">
        <v>341</v>
      </c>
      <c r="F142" s="10">
        <v>66</v>
      </c>
      <c r="G142" s="19" t="s">
        <v>38</v>
      </c>
      <c r="H142" s="20" t="s">
        <v>37</v>
      </c>
      <c r="I142" s="36"/>
      <c r="J142" s="35"/>
      <c r="K142" s="35"/>
      <c r="L142" s="35"/>
      <c r="M142" s="35"/>
      <c r="N142" s="34">
        <f>'C2100'!N143+'C2100'!N148+'C2100'!N149+'C2100'!N150</f>
        <v>0</v>
      </c>
      <c r="O142" s="33">
        <f>12.5*'C2100'!N142</f>
        <v>0</v>
      </c>
    </row>
    <row r="143" spans="1:15" ht="15">
      <c r="A143" s="1" t="s">
        <v>3</v>
      </c>
      <c r="C143" s="12" t="str">
        <f t="shared" si="5"/>
        <v>EG - 020 Všeobecné riziko</v>
      </c>
      <c r="E143" s="11" t="s">
        <v>340</v>
      </c>
      <c r="F143" s="10">
        <v>67</v>
      </c>
      <c r="G143" s="19" t="s">
        <v>35</v>
      </c>
      <c r="H143" s="20" t="s">
        <v>34</v>
      </c>
      <c r="I143" s="27"/>
      <c r="J143" s="26"/>
      <c r="K143" s="32">
        <f>'C2100'!K146+'C2100'!K147</f>
        <v>0</v>
      </c>
      <c r="L143" s="32">
        <f>'C2100'!L146+'C2100'!L147</f>
        <v>0</v>
      </c>
      <c r="M143" s="14"/>
      <c r="N143" s="28">
        <f>0.08*'C2100'!M143</f>
        <v>0</v>
      </c>
      <c r="O143" s="21"/>
    </row>
    <row r="144" spans="1:15" ht="15">
      <c r="A144" s="1" t="s">
        <v>3</v>
      </c>
      <c r="C144" s="12" t="str">
        <f t="shared" si="5"/>
        <v>EG - 021 Deriváty</v>
      </c>
      <c r="E144" s="11" t="s">
        <v>339</v>
      </c>
      <c r="F144" s="10">
        <v>68</v>
      </c>
      <c r="G144" s="19" t="s">
        <v>32</v>
      </c>
      <c r="H144" s="18" t="s">
        <v>31</v>
      </c>
      <c r="I144" s="27"/>
      <c r="J144" s="26"/>
      <c r="K144" s="15"/>
      <c r="L144" s="15"/>
      <c r="M144" s="29"/>
      <c r="N144" s="29"/>
      <c r="O144" s="21"/>
    </row>
    <row r="145" spans="1:15" ht="15">
      <c r="A145" s="1" t="s">
        <v>3</v>
      </c>
      <c r="C145" s="12" t="str">
        <f t="shared" si="5"/>
        <v>EG - 022 Iné aktíva a záväzky</v>
      </c>
      <c r="E145" s="11" t="s">
        <v>338</v>
      </c>
      <c r="F145" s="10">
        <v>69</v>
      </c>
      <c r="G145" s="19" t="s">
        <v>29</v>
      </c>
      <c r="H145" s="18" t="s">
        <v>28</v>
      </c>
      <c r="I145" s="27"/>
      <c r="J145" s="26"/>
      <c r="K145" s="15"/>
      <c r="L145" s="15"/>
      <c r="M145" s="29"/>
      <c r="N145" s="29"/>
      <c r="O145" s="21"/>
    </row>
    <row r="146" spans="1:15" ht="22.5">
      <c r="A146" s="1" t="s">
        <v>3</v>
      </c>
      <c r="C146" s="12" t="str">
        <f t="shared" si="5"/>
        <v>EG - 030 Značne diverzifikované futures na akciový index obchodované na burze, na ktoré sa uplatňuje osobitný prístup</v>
      </c>
      <c r="E146" s="11" t="s">
        <v>337</v>
      </c>
      <c r="F146" s="10">
        <v>70</v>
      </c>
      <c r="G146" s="19" t="s">
        <v>26</v>
      </c>
      <c r="H146" s="18" t="s">
        <v>25</v>
      </c>
      <c r="I146" s="31"/>
      <c r="J146" s="30"/>
      <c r="K146" s="30"/>
      <c r="L146" s="30"/>
      <c r="M146" s="15"/>
      <c r="N146" s="29"/>
      <c r="O146" s="21"/>
    </row>
    <row r="147" spans="1:15" ht="22.5">
      <c r="A147" s="1" t="s">
        <v>3</v>
      </c>
      <c r="C147" s="12" t="str">
        <f t="shared" si="5"/>
        <v>EG - 040 Kapitálové cenné papiere iné než značne diverzifikované futures na akciový index obchodované na burze</v>
      </c>
      <c r="E147" s="11" t="s">
        <v>336</v>
      </c>
      <c r="F147" s="10">
        <v>71</v>
      </c>
      <c r="G147" s="19" t="s">
        <v>23</v>
      </c>
      <c r="H147" s="18" t="s">
        <v>22</v>
      </c>
      <c r="I147" s="27"/>
      <c r="J147" s="26"/>
      <c r="K147" s="26"/>
      <c r="L147" s="26"/>
      <c r="M147" s="15"/>
      <c r="N147" s="29"/>
      <c r="O147" s="21"/>
    </row>
    <row r="148" spans="1:15" ht="15">
      <c r="A148" s="1" t="s">
        <v>3</v>
      </c>
      <c r="C148" s="12" t="str">
        <f t="shared" si="5"/>
        <v>EG - 050 Špecifické riziko</v>
      </c>
      <c r="E148" s="11" t="s">
        <v>335</v>
      </c>
      <c r="F148" s="10">
        <v>72</v>
      </c>
      <c r="G148" s="19" t="s">
        <v>20</v>
      </c>
      <c r="H148" s="20" t="s">
        <v>19</v>
      </c>
      <c r="I148" s="27"/>
      <c r="J148" s="26"/>
      <c r="K148" s="26"/>
      <c r="L148" s="26"/>
      <c r="M148" s="26"/>
      <c r="N148" s="28">
        <f>0.08*'C2100'!M148</f>
        <v>0</v>
      </c>
      <c r="O148" s="21"/>
    </row>
    <row r="149" spans="1:15" ht="15">
      <c r="A149" s="1" t="s">
        <v>3</v>
      </c>
      <c r="C149" s="12" t="str">
        <f t="shared" si="5"/>
        <v>EG - 080 Osobitný prístup pre pozičné riziko v PKI</v>
      </c>
      <c r="E149" s="11" t="s">
        <v>334</v>
      </c>
      <c r="F149" s="10">
        <v>73</v>
      </c>
      <c r="G149" s="19" t="s">
        <v>17</v>
      </c>
      <c r="H149" s="18" t="s">
        <v>16</v>
      </c>
      <c r="I149" s="27"/>
      <c r="J149" s="26"/>
      <c r="K149" s="26"/>
      <c r="L149" s="26"/>
      <c r="M149" s="26"/>
      <c r="N149" s="25"/>
      <c r="O149" s="21"/>
    </row>
    <row r="150" spans="1:15" ht="15">
      <c r="A150" s="1" t="s">
        <v>3</v>
      </c>
      <c r="C150" s="12" t="str">
        <f t="shared" si="5"/>
        <v>EG - 090 Dodatočné požiadavky pre opcie (riziká iné než delta)</v>
      </c>
      <c r="E150" s="11" t="s">
        <v>333</v>
      </c>
      <c r="F150" s="10">
        <v>74</v>
      </c>
      <c r="G150" s="19" t="s">
        <v>14</v>
      </c>
      <c r="H150" s="20" t="s">
        <v>13</v>
      </c>
      <c r="I150" s="24"/>
      <c r="J150" s="23"/>
      <c r="K150" s="23"/>
      <c r="L150" s="23"/>
      <c r="M150" s="23"/>
      <c r="N150" s="22">
        <f>'C2100'!N151+'C2100'!N152+'C2100'!N153+'C2100'!N154</f>
        <v>0</v>
      </c>
      <c r="O150" s="21"/>
    </row>
    <row r="151" spans="1:15" ht="15">
      <c r="A151" s="1" t="s">
        <v>3</v>
      </c>
      <c r="C151" s="12" t="str">
        <f t="shared" si="5"/>
        <v>EG - 100 Zjednodušená metóda</v>
      </c>
      <c r="E151" s="11" t="s">
        <v>332</v>
      </c>
      <c r="F151" s="10">
        <v>75</v>
      </c>
      <c r="G151" s="19" t="s">
        <v>11</v>
      </c>
      <c r="H151" s="18" t="s">
        <v>10</v>
      </c>
      <c r="I151" s="17"/>
      <c r="J151" s="16"/>
      <c r="K151" s="15"/>
      <c r="L151" s="15"/>
      <c r="M151" s="15"/>
      <c r="N151" s="14"/>
      <c r="O151" s="13"/>
    </row>
    <row r="152" spans="1:15" ht="15">
      <c r="A152" s="1" t="s">
        <v>3</v>
      </c>
      <c r="C152" s="12" t="str">
        <f t="shared" si="5"/>
        <v>EG - 110 Prístup delta plus – dodatočné požiadavky na gama riziko</v>
      </c>
      <c r="E152" s="11" t="s">
        <v>331</v>
      </c>
      <c r="F152" s="10">
        <v>76</v>
      </c>
      <c r="G152" s="19" t="s">
        <v>8</v>
      </c>
      <c r="H152" s="20" t="s">
        <v>7</v>
      </c>
      <c r="I152" s="17"/>
      <c r="J152" s="16"/>
      <c r="K152" s="15"/>
      <c r="L152" s="15"/>
      <c r="M152" s="15"/>
      <c r="N152" s="14"/>
      <c r="O152" s="13"/>
    </row>
    <row r="153" spans="1:15" ht="15">
      <c r="A153" s="1" t="s">
        <v>3</v>
      </c>
      <c r="C153" s="12" t="str">
        <f t="shared" si="5"/>
        <v>EG - 120 Prístup delta plus – dodatočné požiadavky na vega riziko</v>
      </c>
      <c r="E153" s="11" t="s">
        <v>330</v>
      </c>
      <c r="F153" s="10">
        <v>77</v>
      </c>
      <c r="G153" s="19" t="s">
        <v>5</v>
      </c>
      <c r="H153" s="18" t="s">
        <v>4</v>
      </c>
      <c r="I153" s="17"/>
      <c r="J153" s="16"/>
      <c r="K153" s="15"/>
      <c r="L153" s="15"/>
      <c r="M153" s="15"/>
      <c r="N153" s="14"/>
      <c r="O153" s="13"/>
    </row>
    <row r="154" spans="1:15" ht="15.75" thickBot="1">
      <c r="A154" s="1" t="s">
        <v>3</v>
      </c>
      <c r="C154" s="12" t="str">
        <f t="shared" si="5"/>
        <v>EG - 130 Scénár maticového prístupu </v>
      </c>
      <c r="E154" s="11" t="s">
        <v>329</v>
      </c>
      <c r="F154" s="10">
        <v>78</v>
      </c>
      <c r="G154" s="9" t="s">
        <v>1</v>
      </c>
      <c r="H154" s="8" t="s">
        <v>0</v>
      </c>
      <c r="I154" s="7"/>
      <c r="J154" s="6"/>
      <c r="K154" s="5"/>
      <c r="L154" s="5"/>
      <c r="M154" s="5"/>
      <c r="N154" s="4"/>
      <c r="O154" s="3"/>
    </row>
    <row r="155" spans="1:5" ht="15">
      <c r="A155" s="1" t="s">
        <v>47</v>
      </c>
      <c r="E155" s="11"/>
    </row>
    <row r="156" spans="1:13" ht="15">
      <c r="A156" s="1" t="s">
        <v>47</v>
      </c>
      <c r="B156" s="53"/>
      <c r="C156" s="54"/>
      <c r="D156" s="53"/>
      <c r="E156" s="11"/>
      <c r="F156" s="52" t="s">
        <v>328</v>
      </c>
      <c r="H156" s="51" t="s">
        <v>57</v>
      </c>
      <c r="I156" s="50" t="s">
        <v>327</v>
      </c>
      <c r="J156" s="49"/>
      <c r="K156" s="49"/>
      <c r="L156" s="49"/>
      <c r="M156" s="49"/>
    </row>
    <row r="157" spans="1:5" ht="15.75" thickBot="1">
      <c r="A157" s="1" t="s">
        <v>47</v>
      </c>
      <c r="E157" s="11"/>
    </row>
    <row r="158" spans="1:15" ht="15.75">
      <c r="A158" s="1" t="s">
        <v>47</v>
      </c>
      <c r="B158" s="45"/>
      <c r="C158" s="12"/>
      <c r="D158" s="45"/>
      <c r="E158" s="11"/>
      <c r="G158" s="48"/>
      <c r="H158" s="47"/>
      <c r="I158" s="46"/>
      <c r="J158" s="86" t="s">
        <v>55</v>
      </c>
      <c r="K158" s="87"/>
      <c r="L158" s="87"/>
      <c r="M158" s="88"/>
      <c r="N158" s="89" t="s">
        <v>54</v>
      </c>
      <c r="O158" s="92" t="s">
        <v>53</v>
      </c>
    </row>
    <row r="159" spans="1:15" ht="30.75" customHeight="1">
      <c r="A159" s="1" t="s">
        <v>47</v>
      </c>
      <c r="B159" s="45"/>
      <c r="C159" s="12"/>
      <c r="D159" s="45"/>
      <c r="E159" s="11"/>
      <c r="F159" s="10"/>
      <c r="G159" s="44"/>
      <c r="H159" s="43"/>
      <c r="I159" s="95" t="s">
        <v>52</v>
      </c>
      <c r="J159" s="96"/>
      <c r="K159" s="97" t="s">
        <v>51</v>
      </c>
      <c r="L159" s="98"/>
      <c r="M159" s="98" t="s">
        <v>50</v>
      </c>
      <c r="N159" s="90"/>
      <c r="O159" s="93"/>
    </row>
    <row r="160" spans="1:15" ht="30.75" customHeight="1">
      <c r="A160" s="1" t="s">
        <v>47</v>
      </c>
      <c r="B160" s="45"/>
      <c r="C160" s="12"/>
      <c r="D160" s="45"/>
      <c r="E160" s="11"/>
      <c r="F160" s="10"/>
      <c r="G160" s="44"/>
      <c r="H160" s="43"/>
      <c r="I160" s="102" t="s">
        <v>49</v>
      </c>
      <c r="J160" s="102" t="s">
        <v>48</v>
      </c>
      <c r="K160" s="99"/>
      <c r="L160" s="100"/>
      <c r="M160" s="101"/>
      <c r="N160" s="90"/>
      <c r="O160" s="93"/>
    </row>
    <row r="161" spans="1:15" ht="30.75" customHeight="1">
      <c r="A161" s="1" t="s">
        <v>47</v>
      </c>
      <c r="C161" s="12"/>
      <c r="E161" s="11"/>
      <c r="F161" s="10"/>
      <c r="G161" s="44"/>
      <c r="H161" s="43"/>
      <c r="I161" s="103"/>
      <c r="J161" s="103"/>
      <c r="K161" s="42" t="s">
        <v>49</v>
      </c>
      <c r="L161" s="42" t="s">
        <v>48</v>
      </c>
      <c r="M161" s="100"/>
      <c r="N161" s="91"/>
      <c r="O161" s="94"/>
    </row>
    <row r="162" spans="1:15" ht="15">
      <c r="A162" s="1" t="s">
        <v>47</v>
      </c>
      <c r="C162" s="12"/>
      <c r="E162" s="11"/>
      <c r="F162" s="10"/>
      <c r="G162" s="41"/>
      <c r="H162" s="40"/>
      <c r="I162" s="39" t="s">
        <v>46</v>
      </c>
      <c r="J162" s="39" t="s">
        <v>45</v>
      </c>
      <c r="K162" s="39" t="s">
        <v>44</v>
      </c>
      <c r="L162" s="39" t="s">
        <v>43</v>
      </c>
      <c r="M162" s="39" t="s">
        <v>42</v>
      </c>
      <c r="N162" s="38" t="s">
        <v>41</v>
      </c>
      <c r="O162" s="37" t="s">
        <v>40</v>
      </c>
    </row>
    <row r="163" spans="1:15" ht="15">
      <c r="A163" s="1" t="s">
        <v>3</v>
      </c>
      <c r="C163" s="12" t="str">
        <f aca="true" t="shared" si="6" ref="C163:C175">F$156&amp;" - "&amp;G163&amp;" "&amp;H163</f>
        <v>HU - 010 KAPITÁLOVÉ CENNÉ PAPIERE V OBCHODNEJ KNIHE</v>
      </c>
      <c r="E163" s="11" t="s">
        <v>326</v>
      </c>
      <c r="F163" s="10">
        <v>79</v>
      </c>
      <c r="G163" s="19" t="s">
        <v>38</v>
      </c>
      <c r="H163" s="20" t="s">
        <v>37</v>
      </c>
      <c r="I163" s="36"/>
      <c r="J163" s="35"/>
      <c r="K163" s="35"/>
      <c r="L163" s="35"/>
      <c r="M163" s="35"/>
      <c r="N163" s="34">
        <f>'C2100'!N164+'C2100'!N169+'C2100'!N170+'C2100'!N171</f>
        <v>0</v>
      </c>
      <c r="O163" s="33">
        <f>12.5*'C2100'!N163</f>
        <v>0</v>
      </c>
    </row>
    <row r="164" spans="1:15" ht="15">
      <c r="A164" s="1" t="s">
        <v>3</v>
      </c>
      <c r="C164" s="12" t="str">
        <f t="shared" si="6"/>
        <v>HU - 020 Všeobecné riziko</v>
      </c>
      <c r="E164" s="11" t="s">
        <v>325</v>
      </c>
      <c r="F164" s="10">
        <v>80</v>
      </c>
      <c r="G164" s="19" t="s">
        <v>35</v>
      </c>
      <c r="H164" s="20" t="s">
        <v>34</v>
      </c>
      <c r="I164" s="27"/>
      <c r="J164" s="26"/>
      <c r="K164" s="32">
        <f>'C2100'!K167+'C2100'!K168</f>
        <v>0</v>
      </c>
      <c r="L164" s="32">
        <f>'C2100'!L167+'C2100'!L168</f>
        <v>0</v>
      </c>
      <c r="M164" s="14"/>
      <c r="N164" s="28">
        <f>0.08*'C2100'!M164</f>
        <v>0</v>
      </c>
      <c r="O164" s="21"/>
    </row>
    <row r="165" spans="1:15" ht="15">
      <c r="A165" s="1" t="s">
        <v>3</v>
      </c>
      <c r="C165" s="12" t="str">
        <f t="shared" si="6"/>
        <v>HU - 021 Deriváty</v>
      </c>
      <c r="E165" s="11" t="s">
        <v>324</v>
      </c>
      <c r="F165" s="10">
        <v>81</v>
      </c>
      <c r="G165" s="19" t="s">
        <v>32</v>
      </c>
      <c r="H165" s="18" t="s">
        <v>31</v>
      </c>
      <c r="I165" s="27"/>
      <c r="J165" s="26"/>
      <c r="K165" s="15"/>
      <c r="L165" s="15"/>
      <c r="M165" s="29"/>
      <c r="N165" s="29"/>
      <c r="O165" s="21"/>
    </row>
    <row r="166" spans="1:15" ht="15">
      <c r="A166" s="1" t="s">
        <v>3</v>
      </c>
      <c r="C166" s="12" t="str">
        <f t="shared" si="6"/>
        <v>HU - 022 Iné aktíva a záväzky</v>
      </c>
      <c r="E166" s="11" t="s">
        <v>323</v>
      </c>
      <c r="F166" s="10">
        <v>82</v>
      </c>
      <c r="G166" s="19" t="s">
        <v>29</v>
      </c>
      <c r="H166" s="18" t="s">
        <v>28</v>
      </c>
      <c r="I166" s="27"/>
      <c r="J166" s="26"/>
      <c r="K166" s="15"/>
      <c r="L166" s="15"/>
      <c r="M166" s="29"/>
      <c r="N166" s="29"/>
      <c r="O166" s="21"/>
    </row>
    <row r="167" spans="1:15" ht="22.5">
      <c r="A167" s="1" t="s">
        <v>3</v>
      </c>
      <c r="C167" s="12" t="str">
        <f t="shared" si="6"/>
        <v>HU - 030 Značne diverzifikované futures na akciový index obchodované na burze, na ktoré sa uplatňuje osobitný prístup</v>
      </c>
      <c r="E167" s="11" t="s">
        <v>322</v>
      </c>
      <c r="F167" s="10">
        <v>83</v>
      </c>
      <c r="G167" s="19" t="s">
        <v>26</v>
      </c>
      <c r="H167" s="18" t="s">
        <v>25</v>
      </c>
      <c r="I167" s="31"/>
      <c r="J167" s="30"/>
      <c r="K167" s="30"/>
      <c r="L167" s="30"/>
      <c r="M167" s="15"/>
      <c r="N167" s="29"/>
      <c r="O167" s="21"/>
    </row>
    <row r="168" spans="1:15" ht="22.5">
      <c r="A168" s="1" t="s">
        <v>3</v>
      </c>
      <c r="C168" s="12" t="str">
        <f t="shared" si="6"/>
        <v>HU - 040 Kapitálové cenné papiere iné než značne diverzifikované futures na akciový index obchodované na burze</v>
      </c>
      <c r="E168" s="11" t="s">
        <v>321</v>
      </c>
      <c r="F168" s="10">
        <v>84</v>
      </c>
      <c r="G168" s="19" t="s">
        <v>23</v>
      </c>
      <c r="H168" s="18" t="s">
        <v>22</v>
      </c>
      <c r="I168" s="27"/>
      <c r="J168" s="26"/>
      <c r="K168" s="26"/>
      <c r="L168" s="26"/>
      <c r="M168" s="15"/>
      <c r="N168" s="29"/>
      <c r="O168" s="21"/>
    </row>
    <row r="169" spans="1:15" ht="15">
      <c r="A169" s="1" t="s">
        <v>3</v>
      </c>
      <c r="C169" s="12" t="str">
        <f t="shared" si="6"/>
        <v>HU - 050 Špecifické riziko</v>
      </c>
      <c r="E169" s="11" t="s">
        <v>320</v>
      </c>
      <c r="F169" s="10">
        <v>85</v>
      </c>
      <c r="G169" s="19" t="s">
        <v>20</v>
      </c>
      <c r="H169" s="20" t="s">
        <v>19</v>
      </c>
      <c r="I169" s="27"/>
      <c r="J169" s="26"/>
      <c r="K169" s="26"/>
      <c r="L169" s="26"/>
      <c r="M169" s="26"/>
      <c r="N169" s="28">
        <f>0.08*'C2100'!M169</f>
        <v>0</v>
      </c>
      <c r="O169" s="21"/>
    </row>
    <row r="170" spans="1:15" ht="15">
      <c r="A170" s="1" t="s">
        <v>3</v>
      </c>
      <c r="C170" s="12" t="str">
        <f t="shared" si="6"/>
        <v>HU - 080 Osobitný prístup pre pozičné riziko v PKI</v>
      </c>
      <c r="E170" s="11" t="s">
        <v>319</v>
      </c>
      <c r="F170" s="10">
        <v>86</v>
      </c>
      <c r="G170" s="19" t="s">
        <v>17</v>
      </c>
      <c r="H170" s="18" t="s">
        <v>16</v>
      </c>
      <c r="I170" s="27"/>
      <c r="J170" s="26"/>
      <c r="K170" s="26"/>
      <c r="L170" s="26"/>
      <c r="M170" s="26"/>
      <c r="N170" s="25"/>
      <c r="O170" s="21"/>
    </row>
    <row r="171" spans="1:15" ht="15">
      <c r="A171" s="1" t="s">
        <v>3</v>
      </c>
      <c r="C171" s="12" t="str">
        <f t="shared" si="6"/>
        <v>HU - 090 Dodatočné požiadavky pre opcie (riziká iné než delta)</v>
      </c>
      <c r="E171" s="11" t="s">
        <v>318</v>
      </c>
      <c r="F171" s="10">
        <v>87</v>
      </c>
      <c r="G171" s="19" t="s">
        <v>14</v>
      </c>
      <c r="H171" s="20" t="s">
        <v>13</v>
      </c>
      <c r="I171" s="24"/>
      <c r="J171" s="23"/>
      <c r="K171" s="23"/>
      <c r="L171" s="23"/>
      <c r="M171" s="23"/>
      <c r="N171" s="22">
        <f>'C2100'!N172+'C2100'!N173+'C2100'!N174+'C2100'!N175</f>
        <v>0</v>
      </c>
      <c r="O171" s="21"/>
    </row>
    <row r="172" spans="1:15" ht="15">
      <c r="A172" s="1" t="s">
        <v>3</v>
      </c>
      <c r="C172" s="12" t="str">
        <f t="shared" si="6"/>
        <v>HU - 100 Zjednodušená metóda</v>
      </c>
      <c r="E172" s="11" t="s">
        <v>317</v>
      </c>
      <c r="F172" s="10">
        <v>88</v>
      </c>
      <c r="G172" s="19" t="s">
        <v>11</v>
      </c>
      <c r="H172" s="18" t="s">
        <v>10</v>
      </c>
      <c r="I172" s="17"/>
      <c r="J172" s="16"/>
      <c r="K172" s="15"/>
      <c r="L172" s="15"/>
      <c r="M172" s="15"/>
      <c r="N172" s="14"/>
      <c r="O172" s="13"/>
    </row>
    <row r="173" spans="1:15" ht="15">
      <c r="A173" s="1" t="s">
        <v>3</v>
      </c>
      <c r="C173" s="12" t="str">
        <f t="shared" si="6"/>
        <v>HU - 110 Prístup delta plus – dodatočné požiadavky na gama riziko</v>
      </c>
      <c r="E173" s="11" t="s">
        <v>316</v>
      </c>
      <c r="F173" s="10">
        <v>89</v>
      </c>
      <c r="G173" s="19" t="s">
        <v>8</v>
      </c>
      <c r="H173" s="20" t="s">
        <v>7</v>
      </c>
      <c r="I173" s="17"/>
      <c r="J173" s="16"/>
      <c r="K173" s="15"/>
      <c r="L173" s="15"/>
      <c r="M173" s="15"/>
      <c r="N173" s="14"/>
      <c r="O173" s="13"/>
    </row>
    <row r="174" spans="1:15" ht="15">
      <c r="A174" s="1" t="s">
        <v>3</v>
      </c>
      <c r="C174" s="12" t="str">
        <f t="shared" si="6"/>
        <v>HU - 120 Prístup delta plus – dodatočné požiadavky na vega riziko</v>
      </c>
      <c r="E174" s="11" t="s">
        <v>315</v>
      </c>
      <c r="F174" s="10">
        <v>90</v>
      </c>
      <c r="G174" s="19" t="s">
        <v>5</v>
      </c>
      <c r="H174" s="18" t="s">
        <v>4</v>
      </c>
      <c r="I174" s="17"/>
      <c r="J174" s="16"/>
      <c r="K174" s="15"/>
      <c r="L174" s="15"/>
      <c r="M174" s="15"/>
      <c r="N174" s="14"/>
      <c r="O174" s="13"/>
    </row>
    <row r="175" spans="1:15" ht="15.75" thickBot="1">
      <c r="A175" s="1" t="s">
        <v>3</v>
      </c>
      <c r="C175" s="12" t="str">
        <f t="shared" si="6"/>
        <v>HU - 130 Scénár maticového prístupu </v>
      </c>
      <c r="E175" s="11" t="s">
        <v>314</v>
      </c>
      <c r="F175" s="10">
        <v>91</v>
      </c>
      <c r="G175" s="9" t="s">
        <v>1</v>
      </c>
      <c r="H175" s="8" t="s">
        <v>0</v>
      </c>
      <c r="I175" s="7"/>
      <c r="J175" s="6"/>
      <c r="K175" s="5"/>
      <c r="L175" s="5"/>
      <c r="M175" s="5"/>
      <c r="N175" s="4"/>
      <c r="O175" s="3"/>
    </row>
    <row r="176" spans="1:5" ht="15">
      <c r="A176" s="1" t="s">
        <v>47</v>
      </c>
      <c r="E176" s="11"/>
    </row>
    <row r="177" spans="1:13" ht="15">
      <c r="A177" s="1" t="s">
        <v>47</v>
      </c>
      <c r="B177" s="53"/>
      <c r="C177" s="54"/>
      <c r="D177" s="53"/>
      <c r="E177" s="11"/>
      <c r="F177" s="52" t="s">
        <v>313</v>
      </c>
      <c r="H177" s="51" t="s">
        <v>57</v>
      </c>
      <c r="I177" s="50" t="s">
        <v>312</v>
      </c>
      <c r="J177" s="49"/>
      <c r="K177" s="49"/>
      <c r="L177" s="49"/>
      <c r="M177" s="49"/>
    </row>
    <row r="178" spans="1:5" ht="15.75" thickBot="1">
      <c r="A178" s="1" t="s">
        <v>47</v>
      </c>
      <c r="E178" s="11"/>
    </row>
    <row r="179" spans="1:15" ht="15.75" customHeight="1">
      <c r="A179" s="1" t="s">
        <v>47</v>
      </c>
      <c r="B179" s="45"/>
      <c r="C179" s="12"/>
      <c r="D179" s="45"/>
      <c r="E179" s="11"/>
      <c r="G179" s="48"/>
      <c r="H179" s="47"/>
      <c r="I179" s="46"/>
      <c r="J179" s="86" t="s">
        <v>55</v>
      </c>
      <c r="K179" s="87"/>
      <c r="L179" s="87"/>
      <c r="M179" s="88"/>
      <c r="N179" s="89" t="s">
        <v>54</v>
      </c>
      <c r="O179" s="92" t="s">
        <v>53</v>
      </c>
    </row>
    <row r="180" spans="1:15" ht="30.75" customHeight="1">
      <c r="A180" s="1" t="s">
        <v>47</v>
      </c>
      <c r="B180" s="45"/>
      <c r="C180" s="12"/>
      <c r="D180" s="45"/>
      <c r="E180" s="11"/>
      <c r="F180" s="10"/>
      <c r="G180" s="44"/>
      <c r="H180" s="43"/>
      <c r="I180" s="95" t="s">
        <v>52</v>
      </c>
      <c r="J180" s="96"/>
      <c r="K180" s="97" t="s">
        <v>51</v>
      </c>
      <c r="L180" s="98"/>
      <c r="M180" s="98" t="s">
        <v>50</v>
      </c>
      <c r="N180" s="90"/>
      <c r="O180" s="93"/>
    </row>
    <row r="181" spans="1:15" ht="30.75" customHeight="1">
      <c r="A181" s="1" t="s">
        <v>47</v>
      </c>
      <c r="B181" s="45"/>
      <c r="C181" s="12"/>
      <c r="D181" s="45"/>
      <c r="E181" s="11"/>
      <c r="F181" s="10"/>
      <c r="G181" s="44"/>
      <c r="H181" s="43"/>
      <c r="I181" s="102" t="s">
        <v>49</v>
      </c>
      <c r="J181" s="102" t="s">
        <v>48</v>
      </c>
      <c r="K181" s="99"/>
      <c r="L181" s="100"/>
      <c r="M181" s="101"/>
      <c r="N181" s="90"/>
      <c r="O181" s="93"/>
    </row>
    <row r="182" spans="1:15" ht="30.75" customHeight="1">
      <c r="A182" s="1" t="s">
        <v>47</v>
      </c>
      <c r="C182" s="12"/>
      <c r="E182" s="11"/>
      <c r="F182" s="10"/>
      <c r="G182" s="44"/>
      <c r="H182" s="43"/>
      <c r="I182" s="103"/>
      <c r="J182" s="103"/>
      <c r="K182" s="42" t="s">
        <v>49</v>
      </c>
      <c r="L182" s="42" t="s">
        <v>48</v>
      </c>
      <c r="M182" s="100"/>
      <c r="N182" s="91"/>
      <c r="O182" s="94"/>
    </row>
    <row r="183" spans="1:15" ht="15">
      <c r="A183" s="1" t="s">
        <v>47</v>
      </c>
      <c r="C183" s="12"/>
      <c r="E183" s="11"/>
      <c r="F183" s="10"/>
      <c r="G183" s="41"/>
      <c r="H183" s="40"/>
      <c r="I183" s="39" t="s">
        <v>46</v>
      </c>
      <c r="J183" s="39" t="s">
        <v>45</v>
      </c>
      <c r="K183" s="39" t="s">
        <v>44</v>
      </c>
      <c r="L183" s="39" t="s">
        <v>43</v>
      </c>
      <c r="M183" s="39" t="s">
        <v>42</v>
      </c>
      <c r="N183" s="38" t="s">
        <v>41</v>
      </c>
      <c r="O183" s="37" t="s">
        <v>40</v>
      </c>
    </row>
    <row r="184" spans="1:15" ht="15">
      <c r="A184" s="1" t="s">
        <v>3</v>
      </c>
      <c r="C184" s="12" t="str">
        <f aca="true" t="shared" si="7" ref="C184:C196">F$177&amp;" - "&amp;G184&amp;" "&amp;H184</f>
        <v>IS - 010 KAPITÁLOVÉ CENNÉ PAPIERE V OBCHODNEJ KNIHE</v>
      </c>
      <c r="E184" s="11" t="s">
        <v>311</v>
      </c>
      <c r="F184" s="10">
        <v>92</v>
      </c>
      <c r="G184" s="19" t="s">
        <v>38</v>
      </c>
      <c r="H184" s="20" t="s">
        <v>37</v>
      </c>
      <c r="I184" s="36"/>
      <c r="J184" s="35"/>
      <c r="K184" s="35"/>
      <c r="L184" s="35"/>
      <c r="M184" s="35"/>
      <c r="N184" s="34">
        <f>'C2100'!N185+'C2100'!N190+'C2100'!N191+'C2100'!N192</f>
        <v>0</v>
      </c>
      <c r="O184" s="33">
        <f>12.5*'C2100'!N184</f>
        <v>0</v>
      </c>
    </row>
    <row r="185" spans="1:15" ht="15">
      <c r="A185" s="1" t="s">
        <v>3</v>
      </c>
      <c r="C185" s="12" t="str">
        <f t="shared" si="7"/>
        <v>IS - 020 Všeobecné riziko</v>
      </c>
      <c r="E185" s="11" t="s">
        <v>310</v>
      </c>
      <c r="F185" s="10">
        <v>93</v>
      </c>
      <c r="G185" s="19" t="s">
        <v>35</v>
      </c>
      <c r="H185" s="20" t="s">
        <v>34</v>
      </c>
      <c r="I185" s="27"/>
      <c r="J185" s="26"/>
      <c r="K185" s="32">
        <f>'C2100'!K188+'C2100'!K189</f>
        <v>0</v>
      </c>
      <c r="L185" s="32">
        <f>'C2100'!L188+'C2100'!L189</f>
        <v>0</v>
      </c>
      <c r="M185" s="14"/>
      <c r="N185" s="28">
        <f>0.08*'C2100'!M185</f>
        <v>0</v>
      </c>
      <c r="O185" s="21"/>
    </row>
    <row r="186" spans="1:15" ht="15">
      <c r="A186" s="1" t="s">
        <v>3</v>
      </c>
      <c r="C186" s="12" t="str">
        <f t="shared" si="7"/>
        <v>IS - 021 Deriváty</v>
      </c>
      <c r="E186" s="11" t="s">
        <v>309</v>
      </c>
      <c r="F186" s="10">
        <v>94</v>
      </c>
      <c r="G186" s="19" t="s">
        <v>32</v>
      </c>
      <c r="H186" s="18" t="s">
        <v>31</v>
      </c>
      <c r="I186" s="27"/>
      <c r="J186" s="26"/>
      <c r="K186" s="15"/>
      <c r="L186" s="15"/>
      <c r="M186" s="29"/>
      <c r="N186" s="29"/>
      <c r="O186" s="21"/>
    </row>
    <row r="187" spans="1:15" ht="15">
      <c r="A187" s="1" t="s">
        <v>3</v>
      </c>
      <c r="C187" s="12" t="str">
        <f t="shared" si="7"/>
        <v>IS - 022 Iné aktíva a záväzky</v>
      </c>
      <c r="E187" s="11" t="s">
        <v>308</v>
      </c>
      <c r="F187" s="10">
        <v>95</v>
      </c>
      <c r="G187" s="19" t="s">
        <v>29</v>
      </c>
      <c r="H187" s="18" t="s">
        <v>28</v>
      </c>
      <c r="I187" s="27"/>
      <c r="J187" s="26"/>
      <c r="K187" s="15"/>
      <c r="L187" s="15"/>
      <c r="M187" s="29"/>
      <c r="N187" s="29"/>
      <c r="O187" s="21"/>
    </row>
    <row r="188" spans="1:15" ht="22.5">
      <c r="A188" s="1" t="s">
        <v>3</v>
      </c>
      <c r="C188" s="12" t="str">
        <f t="shared" si="7"/>
        <v>IS - 030 Značne diverzifikované futures na akciový index obchodované na burze, na ktoré sa uplatňuje osobitný prístup</v>
      </c>
      <c r="E188" s="11" t="s">
        <v>307</v>
      </c>
      <c r="F188" s="10">
        <v>96</v>
      </c>
      <c r="G188" s="19" t="s">
        <v>26</v>
      </c>
      <c r="H188" s="18" t="s">
        <v>25</v>
      </c>
      <c r="I188" s="31"/>
      <c r="J188" s="30"/>
      <c r="K188" s="30"/>
      <c r="L188" s="30"/>
      <c r="M188" s="15"/>
      <c r="N188" s="29"/>
      <c r="O188" s="21"/>
    </row>
    <row r="189" spans="1:15" ht="22.5">
      <c r="A189" s="1" t="s">
        <v>3</v>
      </c>
      <c r="C189" s="12" t="str">
        <f t="shared" si="7"/>
        <v>IS - 040 Kapitálové cenné papiere iné než značne diverzifikované futures na akciový index obchodované na burze</v>
      </c>
      <c r="E189" s="11" t="s">
        <v>306</v>
      </c>
      <c r="F189" s="10">
        <v>97</v>
      </c>
      <c r="G189" s="19" t="s">
        <v>23</v>
      </c>
      <c r="H189" s="18" t="s">
        <v>22</v>
      </c>
      <c r="I189" s="27"/>
      <c r="J189" s="26"/>
      <c r="K189" s="26"/>
      <c r="L189" s="26"/>
      <c r="M189" s="15"/>
      <c r="N189" s="29"/>
      <c r="O189" s="21"/>
    </row>
    <row r="190" spans="1:15" ht="15">
      <c r="A190" s="1" t="s">
        <v>3</v>
      </c>
      <c r="C190" s="12" t="str">
        <f t="shared" si="7"/>
        <v>IS - 050 Špecifické riziko</v>
      </c>
      <c r="E190" s="11" t="s">
        <v>305</v>
      </c>
      <c r="F190" s="10">
        <v>98</v>
      </c>
      <c r="G190" s="19" t="s">
        <v>20</v>
      </c>
      <c r="H190" s="20" t="s">
        <v>19</v>
      </c>
      <c r="I190" s="27"/>
      <c r="J190" s="26"/>
      <c r="K190" s="26"/>
      <c r="L190" s="26"/>
      <c r="M190" s="26"/>
      <c r="N190" s="28">
        <f>0.08*'C2100'!M190</f>
        <v>0</v>
      </c>
      <c r="O190" s="21"/>
    </row>
    <row r="191" spans="1:15" ht="15">
      <c r="A191" s="1" t="s">
        <v>3</v>
      </c>
      <c r="C191" s="12" t="str">
        <f t="shared" si="7"/>
        <v>IS - 080 Osobitný prístup pre pozičné riziko v PKI</v>
      </c>
      <c r="E191" s="11" t="s">
        <v>304</v>
      </c>
      <c r="F191" s="10">
        <v>99</v>
      </c>
      <c r="G191" s="19" t="s">
        <v>17</v>
      </c>
      <c r="H191" s="18" t="s">
        <v>16</v>
      </c>
      <c r="I191" s="27"/>
      <c r="J191" s="26"/>
      <c r="K191" s="26"/>
      <c r="L191" s="26"/>
      <c r="M191" s="26"/>
      <c r="N191" s="25"/>
      <c r="O191" s="21"/>
    </row>
    <row r="192" spans="1:15" ht="15">
      <c r="A192" s="1" t="s">
        <v>3</v>
      </c>
      <c r="C192" s="12" t="str">
        <f t="shared" si="7"/>
        <v>IS - 090 Dodatočné požiadavky pre opcie (riziká iné než delta)</v>
      </c>
      <c r="E192" s="11" t="s">
        <v>303</v>
      </c>
      <c r="F192" s="10">
        <v>100</v>
      </c>
      <c r="G192" s="19" t="s">
        <v>14</v>
      </c>
      <c r="H192" s="20" t="s">
        <v>13</v>
      </c>
      <c r="I192" s="24"/>
      <c r="J192" s="23"/>
      <c r="K192" s="23"/>
      <c r="L192" s="23"/>
      <c r="M192" s="23"/>
      <c r="N192" s="22">
        <f>'C2100'!N193+'C2100'!N194+'C2100'!N195+'C2100'!N196</f>
        <v>0</v>
      </c>
      <c r="O192" s="21"/>
    </row>
    <row r="193" spans="1:15" ht="15">
      <c r="A193" s="1" t="s">
        <v>3</v>
      </c>
      <c r="C193" s="12" t="str">
        <f t="shared" si="7"/>
        <v>IS - 100 Zjednodušená metóda</v>
      </c>
      <c r="E193" s="11" t="s">
        <v>302</v>
      </c>
      <c r="F193" s="10">
        <v>101</v>
      </c>
      <c r="G193" s="19" t="s">
        <v>11</v>
      </c>
      <c r="H193" s="18" t="s">
        <v>10</v>
      </c>
      <c r="I193" s="17"/>
      <c r="J193" s="16"/>
      <c r="K193" s="15"/>
      <c r="L193" s="15"/>
      <c r="M193" s="15"/>
      <c r="N193" s="14"/>
      <c r="O193" s="13"/>
    </row>
    <row r="194" spans="1:15" ht="15">
      <c r="A194" s="1" t="s">
        <v>3</v>
      </c>
      <c r="C194" s="12" t="str">
        <f t="shared" si="7"/>
        <v>IS - 110 Prístup delta plus – dodatočné požiadavky na gama riziko</v>
      </c>
      <c r="E194" s="11" t="s">
        <v>301</v>
      </c>
      <c r="F194" s="10">
        <v>102</v>
      </c>
      <c r="G194" s="19" t="s">
        <v>8</v>
      </c>
      <c r="H194" s="20" t="s">
        <v>7</v>
      </c>
      <c r="I194" s="17"/>
      <c r="J194" s="16"/>
      <c r="K194" s="15"/>
      <c r="L194" s="15"/>
      <c r="M194" s="15"/>
      <c r="N194" s="14"/>
      <c r="O194" s="13"/>
    </row>
    <row r="195" spans="1:15" ht="15">
      <c r="A195" s="1" t="s">
        <v>3</v>
      </c>
      <c r="C195" s="12" t="str">
        <f t="shared" si="7"/>
        <v>IS - 120 Prístup delta plus – dodatočné požiadavky na vega riziko</v>
      </c>
      <c r="E195" s="11" t="s">
        <v>300</v>
      </c>
      <c r="F195" s="10">
        <v>103</v>
      </c>
      <c r="G195" s="19" t="s">
        <v>5</v>
      </c>
      <c r="H195" s="18" t="s">
        <v>4</v>
      </c>
      <c r="I195" s="17"/>
      <c r="J195" s="16"/>
      <c r="K195" s="15"/>
      <c r="L195" s="15"/>
      <c r="M195" s="15"/>
      <c r="N195" s="14"/>
      <c r="O195" s="13"/>
    </row>
    <row r="196" spans="1:15" ht="15.75" thickBot="1">
      <c r="A196" s="1" t="s">
        <v>3</v>
      </c>
      <c r="C196" s="12" t="str">
        <f t="shared" si="7"/>
        <v>IS - 130 Scénár maticového prístupu </v>
      </c>
      <c r="E196" s="11" t="s">
        <v>299</v>
      </c>
      <c r="F196" s="10">
        <v>104</v>
      </c>
      <c r="G196" s="9" t="s">
        <v>1</v>
      </c>
      <c r="H196" s="8" t="s">
        <v>0</v>
      </c>
      <c r="I196" s="7"/>
      <c r="J196" s="6"/>
      <c r="K196" s="5"/>
      <c r="L196" s="5"/>
      <c r="M196" s="5"/>
      <c r="N196" s="4"/>
      <c r="O196" s="3"/>
    </row>
    <row r="197" spans="1:5" ht="15">
      <c r="A197" s="1" t="s">
        <v>47</v>
      </c>
      <c r="E197" s="11"/>
    </row>
    <row r="198" spans="1:13" ht="15">
      <c r="A198" s="1" t="s">
        <v>47</v>
      </c>
      <c r="B198" s="53"/>
      <c r="C198" s="54"/>
      <c r="D198" s="53"/>
      <c r="E198" s="11"/>
      <c r="F198" s="52" t="s">
        <v>298</v>
      </c>
      <c r="H198" s="51" t="s">
        <v>57</v>
      </c>
      <c r="I198" s="50" t="s">
        <v>297</v>
      </c>
      <c r="J198" s="49"/>
      <c r="K198" s="49"/>
      <c r="L198" s="49"/>
      <c r="M198" s="49"/>
    </row>
    <row r="199" spans="1:5" ht="15.75" thickBot="1">
      <c r="A199" s="1" t="s">
        <v>47</v>
      </c>
      <c r="E199" s="11"/>
    </row>
    <row r="200" spans="1:15" ht="15.75">
      <c r="A200" s="1" t="s">
        <v>47</v>
      </c>
      <c r="B200" s="45"/>
      <c r="C200" s="12"/>
      <c r="D200" s="45"/>
      <c r="E200" s="11"/>
      <c r="G200" s="48"/>
      <c r="H200" s="47"/>
      <c r="I200" s="46"/>
      <c r="J200" s="86" t="s">
        <v>55</v>
      </c>
      <c r="K200" s="87"/>
      <c r="L200" s="87"/>
      <c r="M200" s="88"/>
      <c r="N200" s="89" t="s">
        <v>54</v>
      </c>
      <c r="O200" s="92" t="s">
        <v>53</v>
      </c>
    </row>
    <row r="201" spans="1:15" ht="30.75" customHeight="1">
      <c r="A201" s="1" t="s">
        <v>47</v>
      </c>
      <c r="B201" s="45"/>
      <c r="C201" s="12"/>
      <c r="D201" s="45"/>
      <c r="E201" s="11"/>
      <c r="F201" s="10"/>
      <c r="G201" s="44"/>
      <c r="H201" s="43"/>
      <c r="I201" s="95" t="s">
        <v>52</v>
      </c>
      <c r="J201" s="96"/>
      <c r="K201" s="97" t="s">
        <v>51</v>
      </c>
      <c r="L201" s="98"/>
      <c r="M201" s="98" t="s">
        <v>50</v>
      </c>
      <c r="N201" s="90"/>
      <c r="O201" s="93"/>
    </row>
    <row r="202" spans="1:15" ht="30.75" customHeight="1">
      <c r="A202" s="1" t="s">
        <v>47</v>
      </c>
      <c r="B202" s="45"/>
      <c r="C202" s="12"/>
      <c r="D202" s="45"/>
      <c r="E202" s="11"/>
      <c r="F202" s="10"/>
      <c r="G202" s="44"/>
      <c r="H202" s="43"/>
      <c r="I202" s="102" t="s">
        <v>49</v>
      </c>
      <c r="J202" s="102" t="s">
        <v>48</v>
      </c>
      <c r="K202" s="99"/>
      <c r="L202" s="100"/>
      <c r="M202" s="101"/>
      <c r="N202" s="90"/>
      <c r="O202" s="93"/>
    </row>
    <row r="203" spans="1:15" ht="30.75" customHeight="1">
      <c r="A203" s="1" t="s">
        <v>47</v>
      </c>
      <c r="C203" s="12"/>
      <c r="E203" s="11"/>
      <c r="F203" s="10"/>
      <c r="G203" s="44"/>
      <c r="H203" s="43"/>
      <c r="I203" s="103"/>
      <c r="J203" s="103"/>
      <c r="K203" s="42" t="s">
        <v>49</v>
      </c>
      <c r="L203" s="42" t="s">
        <v>48</v>
      </c>
      <c r="M203" s="100"/>
      <c r="N203" s="91"/>
      <c r="O203" s="94"/>
    </row>
    <row r="204" spans="1:15" ht="15">
      <c r="A204" s="1" t="s">
        <v>47</v>
      </c>
      <c r="C204" s="12"/>
      <c r="E204" s="11"/>
      <c r="F204" s="10"/>
      <c r="G204" s="41"/>
      <c r="H204" s="40"/>
      <c r="I204" s="39" t="s">
        <v>46</v>
      </c>
      <c r="J204" s="39" t="s">
        <v>45</v>
      </c>
      <c r="K204" s="39" t="s">
        <v>44</v>
      </c>
      <c r="L204" s="39" t="s">
        <v>43</v>
      </c>
      <c r="M204" s="39" t="s">
        <v>42</v>
      </c>
      <c r="N204" s="38" t="s">
        <v>41</v>
      </c>
      <c r="O204" s="37" t="s">
        <v>40</v>
      </c>
    </row>
    <row r="205" spans="1:15" ht="15">
      <c r="A205" s="1" t="s">
        <v>3</v>
      </c>
      <c r="C205" s="12" t="str">
        <f aca="true" t="shared" si="8" ref="C205:C217">F$198&amp;" - "&amp;G205&amp;" "&amp;H205</f>
        <v>LI - 010 KAPITÁLOVÉ CENNÉ PAPIERE V OBCHODNEJ KNIHE</v>
      </c>
      <c r="E205" s="11" t="s">
        <v>296</v>
      </c>
      <c r="F205" s="10">
        <v>105</v>
      </c>
      <c r="G205" s="19" t="s">
        <v>38</v>
      </c>
      <c r="H205" s="20" t="s">
        <v>37</v>
      </c>
      <c r="I205" s="36"/>
      <c r="J205" s="35"/>
      <c r="K205" s="35"/>
      <c r="L205" s="35"/>
      <c r="M205" s="35"/>
      <c r="N205" s="34">
        <f>'C2100'!N206+'C2100'!N211+'C2100'!N212+'C2100'!N213</f>
        <v>0</v>
      </c>
      <c r="O205" s="33">
        <f>12.5*'C2100'!N205</f>
        <v>0</v>
      </c>
    </row>
    <row r="206" spans="1:15" ht="15">
      <c r="A206" s="1" t="s">
        <v>3</v>
      </c>
      <c r="C206" s="12" t="str">
        <f t="shared" si="8"/>
        <v>LI - 020 Všeobecné riziko</v>
      </c>
      <c r="E206" s="11" t="s">
        <v>295</v>
      </c>
      <c r="F206" s="10">
        <v>106</v>
      </c>
      <c r="G206" s="19" t="s">
        <v>35</v>
      </c>
      <c r="H206" s="20" t="s">
        <v>34</v>
      </c>
      <c r="I206" s="27"/>
      <c r="J206" s="26"/>
      <c r="K206" s="32">
        <f>'C2100'!K209+'C2100'!K210</f>
        <v>0</v>
      </c>
      <c r="L206" s="32">
        <f>'C2100'!L209+'C2100'!L210</f>
        <v>0</v>
      </c>
      <c r="M206" s="14"/>
      <c r="N206" s="28">
        <f>0.08*'C2100'!M206</f>
        <v>0</v>
      </c>
      <c r="O206" s="21"/>
    </row>
    <row r="207" spans="1:15" ht="15">
      <c r="A207" s="1" t="s">
        <v>3</v>
      </c>
      <c r="C207" s="12" t="str">
        <f t="shared" si="8"/>
        <v>LI - 021 Deriváty</v>
      </c>
      <c r="E207" s="11" t="s">
        <v>294</v>
      </c>
      <c r="F207" s="10">
        <v>107</v>
      </c>
      <c r="G207" s="19" t="s">
        <v>32</v>
      </c>
      <c r="H207" s="18" t="s">
        <v>31</v>
      </c>
      <c r="I207" s="27"/>
      <c r="J207" s="26"/>
      <c r="K207" s="15"/>
      <c r="L207" s="15"/>
      <c r="M207" s="29"/>
      <c r="N207" s="29"/>
      <c r="O207" s="21"/>
    </row>
    <row r="208" spans="1:15" ht="15">
      <c r="A208" s="1" t="s">
        <v>3</v>
      </c>
      <c r="C208" s="12" t="str">
        <f t="shared" si="8"/>
        <v>LI - 022 Iné aktíva a záväzky</v>
      </c>
      <c r="E208" s="11" t="s">
        <v>293</v>
      </c>
      <c r="F208" s="10">
        <v>108</v>
      </c>
      <c r="G208" s="19" t="s">
        <v>29</v>
      </c>
      <c r="H208" s="18" t="s">
        <v>28</v>
      </c>
      <c r="I208" s="27"/>
      <c r="J208" s="26"/>
      <c r="K208" s="15"/>
      <c r="L208" s="15"/>
      <c r="M208" s="29"/>
      <c r="N208" s="29"/>
      <c r="O208" s="21"/>
    </row>
    <row r="209" spans="1:15" ht="22.5">
      <c r="A209" s="1" t="s">
        <v>3</v>
      </c>
      <c r="C209" s="12" t="str">
        <f t="shared" si="8"/>
        <v>LI - 030 Značne diverzifikované futures na akciový index obchodované na burze, na ktoré sa uplatňuje osobitný prístup</v>
      </c>
      <c r="E209" s="11" t="s">
        <v>292</v>
      </c>
      <c r="F209" s="10">
        <v>109</v>
      </c>
      <c r="G209" s="19" t="s">
        <v>26</v>
      </c>
      <c r="H209" s="18" t="s">
        <v>25</v>
      </c>
      <c r="I209" s="31"/>
      <c r="J209" s="30"/>
      <c r="K209" s="30"/>
      <c r="L209" s="30"/>
      <c r="M209" s="15"/>
      <c r="N209" s="29"/>
      <c r="O209" s="21"/>
    </row>
    <row r="210" spans="1:15" ht="22.5">
      <c r="A210" s="1" t="s">
        <v>3</v>
      </c>
      <c r="C210" s="12" t="str">
        <f t="shared" si="8"/>
        <v>LI - 040 Kapitálové cenné papiere iné než značne diverzifikované futures na akciový index obchodované na burze</v>
      </c>
      <c r="E210" s="11" t="s">
        <v>291</v>
      </c>
      <c r="F210" s="10">
        <v>110</v>
      </c>
      <c r="G210" s="19" t="s">
        <v>23</v>
      </c>
      <c r="H210" s="18" t="s">
        <v>22</v>
      </c>
      <c r="I210" s="27"/>
      <c r="J210" s="26"/>
      <c r="K210" s="26"/>
      <c r="L210" s="26"/>
      <c r="M210" s="15"/>
      <c r="N210" s="29"/>
      <c r="O210" s="21"/>
    </row>
    <row r="211" spans="1:15" ht="15">
      <c r="A211" s="1" t="s">
        <v>3</v>
      </c>
      <c r="C211" s="12" t="str">
        <f t="shared" si="8"/>
        <v>LI - 050 Špecifické riziko</v>
      </c>
      <c r="E211" s="11" t="s">
        <v>290</v>
      </c>
      <c r="F211" s="10">
        <v>111</v>
      </c>
      <c r="G211" s="19" t="s">
        <v>20</v>
      </c>
      <c r="H211" s="20" t="s">
        <v>19</v>
      </c>
      <c r="I211" s="27"/>
      <c r="J211" s="26"/>
      <c r="K211" s="26"/>
      <c r="L211" s="26"/>
      <c r="M211" s="26"/>
      <c r="N211" s="28">
        <f>0.08*'C2100'!M211</f>
        <v>0</v>
      </c>
      <c r="O211" s="21"/>
    </row>
    <row r="212" spans="1:15" ht="15">
      <c r="A212" s="1" t="s">
        <v>3</v>
      </c>
      <c r="C212" s="12" t="str">
        <f t="shared" si="8"/>
        <v>LI - 080 Osobitný prístup pre pozičné riziko v PKI</v>
      </c>
      <c r="E212" s="11" t="s">
        <v>289</v>
      </c>
      <c r="F212" s="10">
        <v>112</v>
      </c>
      <c r="G212" s="19" t="s">
        <v>17</v>
      </c>
      <c r="H212" s="18" t="s">
        <v>16</v>
      </c>
      <c r="I212" s="27"/>
      <c r="J212" s="26"/>
      <c r="K212" s="26"/>
      <c r="L212" s="26"/>
      <c r="M212" s="26"/>
      <c r="N212" s="25"/>
      <c r="O212" s="21"/>
    </row>
    <row r="213" spans="1:15" ht="15">
      <c r="A213" s="1" t="s">
        <v>3</v>
      </c>
      <c r="C213" s="12" t="str">
        <f t="shared" si="8"/>
        <v>LI - 090 Dodatočné požiadavky pre opcie (riziká iné než delta)</v>
      </c>
      <c r="E213" s="11" t="s">
        <v>288</v>
      </c>
      <c r="F213" s="10">
        <v>113</v>
      </c>
      <c r="G213" s="19" t="s">
        <v>14</v>
      </c>
      <c r="H213" s="20" t="s">
        <v>13</v>
      </c>
      <c r="I213" s="24"/>
      <c r="J213" s="23"/>
      <c r="K213" s="23"/>
      <c r="L213" s="23"/>
      <c r="M213" s="23"/>
      <c r="N213" s="22">
        <f>'C2100'!N214+'C2100'!N215+'C2100'!N216+'C2100'!N217</f>
        <v>0</v>
      </c>
      <c r="O213" s="21"/>
    </row>
    <row r="214" spans="1:15" ht="15">
      <c r="A214" s="1" t="s">
        <v>3</v>
      </c>
      <c r="C214" s="12" t="str">
        <f t="shared" si="8"/>
        <v>LI - 100 Zjednodušená metóda</v>
      </c>
      <c r="E214" s="11" t="s">
        <v>287</v>
      </c>
      <c r="F214" s="10">
        <v>114</v>
      </c>
      <c r="G214" s="19" t="s">
        <v>11</v>
      </c>
      <c r="H214" s="18" t="s">
        <v>10</v>
      </c>
      <c r="I214" s="17"/>
      <c r="J214" s="16"/>
      <c r="K214" s="15"/>
      <c r="L214" s="15"/>
      <c r="M214" s="15"/>
      <c r="N214" s="14"/>
      <c r="O214" s="13"/>
    </row>
    <row r="215" spans="1:15" ht="15">
      <c r="A215" s="1" t="s">
        <v>3</v>
      </c>
      <c r="C215" s="12" t="str">
        <f t="shared" si="8"/>
        <v>LI - 110 Prístup delta plus – dodatočné požiadavky na gama riziko</v>
      </c>
      <c r="E215" s="11" t="s">
        <v>286</v>
      </c>
      <c r="F215" s="10">
        <v>115</v>
      </c>
      <c r="G215" s="19" t="s">
        <v>8</v>
      </c>
      <c r="H215" s="20" t="s">
        <v>7</v>
      </c>
      <c r="I215" s="17"/>
      <c r="J215" s="16"/>
      <c r="K215" s="15"/>
      <c r="L215" s="15"/>
      <c r="M215" s="15"/>
      <c r="N215" s="14"/>
      <c r="O215" s="13"/>
    </row>
    <row r="216" spans="1:15" ht="15">
      <c r="A216" s="1" t="s">
        <v>3</v>
      </c>
      <c r="C216" s="12" t="str">
        <f t="shared" si="8"/>
        <v>LI - 120 Prístup delta plus – dodatočné požiadavky na vega riziko</v>
      </c>
      <c r="E216" s="11" t="s">
        <v>285</v>
      </c>
      <c r="F216" s="10">
        <v>116</v>
      </c>
      <c r="G216" s="19" t="s">
        <v>5</v>
      </c>
      <c r="H216" s="18" t="s">
        <v>4</v>
      </c>
      <c r="I216" s="17"/>
      <c r="J216" s="16"/>
      <c r="K216" s="15"/>
      <c r="L216" s="15"/>
      <c r="M216" s="15"/>
      <c r="N216" s="14"/>
      <c r="O216" s="13"/>
    </row>
    <row r="217" spans="1:15" ht="15.75" thickBot="1">
      <c r="A217" s="1" t="s">
        <v>3</v>
      </c>
      <c r="C217" s="12" t="str">
        <f t="shared" si="8"/>
        <v>LI - 130 Scénár maticového prístupu </v>
      </c>
      <c r="E217" s="11" t="s">
        <v>284</v>
      </c>
      <c r="F217" s="10">
        <v>117</v>
      </c>
      <c r="G217" s="9" t="s">
        <v>1</v>
      </c>
      <c r="H217" s="8" t="s">
        <v>0</v>
      </c>
      <c r="I217" s="7"/>
      <c r="J217" s="6"/>
      <c r="K217" s="5"/>
      <c r="L217" s="5"/>
      <c r="M217" s="5"/>
      <c r="N217" s="4"/>
      <c r="O217" s="3"/>
    </row>
    <row r="218" spans="1:5" ht="15">
      <c r="A218" s="1" t="s">
        <v>47</v>
      </c>
      <c r="E218" s="11"/>
    </row>
    <row r="219" spans="1:13" ht="15">
      <c r="A219" s="1" t="s">
        <v>47</v>
      </c>
      <c r="B219" s="53"/>
      <c r="C219" s="54"/>
      <c r="D219" s="53"/>
      <c r="E219" s="11"/>
      <c r="F219" s="52" t="s">
        <v>283</v>
      </c>
      <c r="H219" s="51" t="s">
        <v>57</v>
      </c>
      <c r="I219" s="59" t="s">
        <v>282</v>
      </c>
      <c r="J219" s="58"/>
      <c r="K219" s="49"/>
      <c r="L219" s="49"/>
      <c r="M219" s="49"/>
    </row>
    <row r="220" spans="1:5" ht="15.75" thickBot="1">
      <c r="A220" s="1" t="s">
        <v>47</v>
      </c>
      <c r="E220" s="11"/>
    </row>
    <row r="221" spans="1:15" ht="15.75">
      <c r="A221" s="1" t="s">
        <v>47</v>
      </c>
      <c r="B221" s="45"/>
      <c r="C221" s="12"/>
      <c r="D221" s="45"/>
      <c r="E221" s="11"/>
      <c r="G221" s="48"/>
      <c r="H221" s="47"/>
      <c r="I221" s="46"/>
      <c r="J221" s="86" t="s">
        <v>55</v>
      </c>
      <c r="K221" s="87"/>
      <c r="L221" s="87"/>
      <c r="M221" s="88"/>
      <c r="N221" s="89" t="s">
        <v>54</v>
      </c>
      <c r="O221" s="92" t="s">
        <v>53</v>
      </c>
    </row>
    <row r="222" spans="1:15" ht="31.5" customHeight="1">
      <c r="A222" s="1" t="s">
        <v>47</v>
      </c>
      <c r="B222" s="45"/>
      <c r="C222" s="12"/>
      <c r="D222" s="45"/>
      <c r="E222" s="11"/>
      <c r="F222" s="10"/>
      <c r="G222" s="44"/>
      <c r="H222" s="43"/>
      <c r="I222" s="36" t="s">
        <v>52</v>
      </c>
      <c r="J222" s="35"/>
      <c r="K222" s="97" t="s">
        <v>51</v>
      </c>
      <c r="L222" s="98"/>
      <c r="M222" s="98" t="s">
        <v>50</v>
      </c>
      <c r="N222" s="90"/>
      <c r="O222" s="93"/>
    </row>
    <row r="223" spans="1:15" ht="31.5" customHeight="1">
      <c r="A223" s="1" t="s">
        <v>47</v>
      </c>
      <c r="B223" s="45"/>
      <c r="C223" s="12"/>
      <c r="D223" s="45"/>
      <c r="E223" s="11"/>
      <c r="F223" s="10"/>
      <c r="G223" s="44"/>
      <c r="H223" s="43"/>
      <c r="I223" s="102" t="s">
        <v>49</v>
      </c>
      <c r="J223" s="102" t="s">
        <v>48</v>
      </c>
      <c r="K223" s="99"/>
      <c r="L223" s="100"/>
      <c r="M223" s="101"/>
      <c r="N223" s="90"/>
      <c r="O223" s="93"/>
    </row>
    <row r="224" spans="1:15" ht="31.5" customHeight="1">
      <c r="A224" s="1" t="s">
        <v>47</v>
      </c>
      <c r="C224" s="12"/>
      <c r="E224" s="11"/>
      <c r="F224" s="10"/>
      <c r="G224" s="44"/>
      <c r="H224" s="43"/>
      <c r="I224" s="103"/>
      <c r="J224" s="103"/>
      <c r="K224" s="42" t="s">
        <v>49</v>
      </c>
      <c r="L224" s="42" t="s">
        <v>48</v>
      </c>
      <c r="M224" s="100"/>
      <c r="N224" s="91"/>
      <c r="O224" s="94"/>
    </row>
    <row r="225" spans="1:15" ht="15">
      <c r="A225" s="1" t="s">
        <v>47</v>
      </c>
      <c r="C225" s="12"/>
      <c r="E225" s="11"/>
      <c r="F225" s="10"/>
      <c r="G225" s="41"/>
      <c r="H225" s="40"/>
      <c r="I225" s="39" t="s">
        <v>46</v>
      </c>
      <c r="J225" s="39" t="s">
        <v>45</v>
      </c>
      <c r="K225" s="39" t="s">
        <v>44</v>
      </c>
      <c r="L225" s="39" t="s">
        <v>43</v>
      </c>
      <c r="M225" s="39" t="s">
        <v>42</v>
      </c>
      <c r="N225" s="38" t="s">
        <v>41</v>
      </c>
      <c r="O225" s="37" t="s">
        <v>40</v>
      </c>
    </row>
    <row r="226" spans="1:15" ht="15">
      <c r="A226" s="1" t="s">
        <v>3</v>
      </c>
      <c r="C226" s="12" t="str">
        <f aca="true" t="shared" si="9" ref="C226:C238">F$219&amp;" - "&amp;G226&amp;" "&amp;H226</f>
        <v>NO - 010 KAPITÁLOVÉ CENNÉ PAPIERE V OBCHODNEJ KNIHE</v>
      </c>
      <c r="E226" s="11" t="s">
        <v>281</v>
      </c>
      <c r="F226" s="10">
        <v>118</v>
      </c>
      <c r="G226" s="19" t="s">
        <v>38</v>
      </c>
      <c r="H226" s="20" t="s">
        <v>37</v>
      </c>
      <c r="I226" s="36"/>
      <c r="J226" s="35"/>
      <c r="K226" s="35"/>
      <c r="L226" s="35"/>
      <c r="M226" s="35"/>
      <c r="N226" s="34">
        <f>'C2100'!N227+'C2100'!N232+'C2100'!N233+'C2100'!N234</f>
        <v>0</v>
      </c>
      <c r="O226" s="33">
        <f>12.5*'C2100'!N226</f>
        <v>0</v>
      </c>
    </row>
    <row r="227" spans="1:15" ht="15">
      <c r="A227" s="1" t="s">
        <v>3</v>
      </c>
      <c r="C227" s="12" t="str">
        <f t="shared" si="9"/>
        <v>NO - 020 Všeobecné riziko</v>
      </c>
      <c r="E227" s="11" t="s">
        <v>280</v>
      </c>
      <c r="F227" s="10">
        <v>119</v>
      </c>
      <c r="G227" s="19" t="s">
        <v>35</v>
      </c>
      <c r="H227" s="20" t="s">
        <v>34</v>
      </c>
      <c r="I227" s="27"/>
      <c r="J227" s="26"/>
      <c r="K227" s="32">
        <f>'C2100'!K230+'C2100'!K231</f>
        <v>0</v>
      </c>
      <c r="L227" s="32">
        <f>'C2100'!L230+'C2100'!L231</f>
        <v>0</v>
      </c>
      <c r="M227" s="14"/>
      <c r="N227" s="28">
        <f>0.08*'C2100'!M227</f>
        <v>0</v>
      </c>
      <c r="O227" s="21"/>
    </row>
    <row r="228" spans="1:15" ht="15">
      <c r="A228" s="1" t="s">
        <v>3</v>
      </c>
      <c r="C228" s="12" t="str">
        <f t="shared" si="9"/>
        <v>NO - 021 Deriváty</v>
      </c>
      <c r="E228" s="11" t="s">
        <v>279</v>
      </c>
      <c r="F228" s="10">
        <v>120</v>
      </c>
      <c r="G228" s="19" t="s">
        <v>32</v>
      </c>
      <c r="H228" s="18" t="s">
        <v>31</v>
      </c>
      <c r="I228" s="27"/>
      <c r="J228" s="26"/>
      <c r="K228" s="15"/>
      <c r="L228" s="15"/>
      <c r="M228" s="29"/>
      <c r="N228" s="29"/>
      <c r="O228" s="21"/>
    </row>
    <row r="229" spans="1:15" ht="15">
      <c r="A229" s="1" t="s">
        <v>3</v>
      </c>
      <c r="C229" s="12" t="str">
        <f t="shared" si="9"/>
        <v>NO - 022 Iné aktíva a záväzky</v>
      </c>
      <c r="E229" s="11" t="s">
        <v>278</v>
      </c>
      <c r="F229" s="10">
        <v>121</v>
      </c>
      <c r="G229" s="19" t="s">
        <v>29</v>
      </c>
      <c r="H229" s="18" t="s">
        <v>28</v>
      </c>
      <c r="I229" s="27"/>
      <c r="J229" s="26"/>
      <c r="K229" s="15"/>
      <c r="L229" s="15"/>
      <c r="M229" s="29"/>
      <c r="N229" s="29"/>
      <c r="O229" s="21"/>
    </row>
    <row r="230" spans="1:15" ht="22.5">
      <c r="A230" s="1" t="s">
        <v>3</v>
      </c>
      <c r="C230" s="12" t="str">
        <f t="shared" si="9"/>
        <v>NO - 030 Značne diverzifikované futures na akciový index obchodované na burze, na ktoré sa uplatňuje osobitný prístup</v>
      </c>
      <c r="E230" s="11" t="s">
        <v>277</v>
      </c>
      <c r="F230" s="10">
        <v>122</v>
      </c>
      <c r="G230" s="19" t="s">
        <v>26</v>
      </c>
      <c r="H230" s="18" t="s">
        <v>25</v>
      </c>
      <c r="I230" s="31"/>
      <c r="J230" s="30"/>
      <c r="K230" s="30"/>
      <c r="L230" s="30"/>
      <c r="M230" s="15"/>
      <c r="N230" s="29"/>
      <c r="O230" s="21"/>
    </row>
    <row r="231" spans="1:15" ht="22.5">
      <c r="A231" s="1" t="s">
        <v>3</v>
      </c>
      <c r="C231" s="12" t="str">
        <f t="shared" si="9"/>
        <v>NO - 040 Kapitálové cenné papiere iné než značne diverzifikované futures na akciový index obchodované na burze</v>
      </c>
      <c r="E231" s="11" t="s">
        <v>276</v>
      </c>
      <c r="F231" s="10">
        <v>123</v>
      </c>
      <c r="G231" s="19" t="s">
        <v>23</v>
      </c>
      <c r="H231" s="18" t="s">
        <v>22</v>
      </c>
      <c r="I231" s="27"/>
      <c r="J231" s="26"/>
      <c r="K231" s="26"/>
      <c r="L231" s="26"/>
      <c r="M231" s="15"/>
      <c r="N231" s="29"/>
      <c r="O231" s="21"/>
    </row>
    <row r="232" spans="1:15" ht="15">
      <c r="A232" s="1" t="s">
        <v>3</v>
      </c>
      <c r="C232" s="12" t="str">
        <f t="shared" si="9"/>
        <v>NO - 050 Špecifické riziko</v>
      </c>
      <c r="E232" s="11" t="s">
        <v>275</v>
      </c>
      <c r="F232" s="10">
        <v>124</v>
      </c>
      <c r="G232" s="19" t="s">
        <v>20</v>
      </c>
      <c r="H232" s="20" t="s">
        <v>19</v>
      </c>
      <c r="I232" s="27"/>
      <c r="J232" s="26"/>
      <c r="K232" s="26"/>
      <c r="L232" s="26"/>
      <c r="M232" s="26"/>
      <c r="N232" s="28">
        <f>0.08*'C2100'!M232</f>
        <v>0</v>
      </c>
      <c r="O232" s="21"/>
    </row>
    <row r="233" spans="1:15" ht="15">
      <c r="A233" s="1" t="s">
        <v>3</v>
      </c>
      <c r="C233" s="12" t="str">
        <f t="shared" si="9"/>
        <v>NO - 080 Osobitný prístup pre pozičné riziko v PKI</v>
      </c>
      <c r="E233" s="11" t="s">
        <v>274</v>
      </c>
      <c r="F233" s="10">
        <v>125</v>
      </c>
      <c r="G233" s="19" t="s">
        <v>17</v>
      </c>
      <c r="H233" s="18" t="s">
        <v>16</v>
      </c>
      <c r="I233" s="27"/>
      <c r="J233" s="26"/>
      <c r="K233" s="26"/>
      <c r="L233" s="26"/>
      <c r="M233" s="26"/>
      <c r="N233" s="25"/>
      <c r="O233" s="21"/>
    </row>
    <row r="234" spans="1:15" ht="15">
      <c r="A234" s="1" t="s">
        <v>3</v>
      </c>
      <c r="C234" s="12" t="str">
        <f t="shared" si="9"/>
        <v>NO - 090 Dodatočné požiadavky pre opcie (riziká iné než delta)</v>
      </c>
      <c r="E234" s="11" t="s">
        <v>273</v>
      </c>
      <c r="F234" s="10">
        <v>126</v>
      </c>
      <c r="G234" s="19" t="s">
        <v>14</v>
      </c>
      <c r="H234" s="20" t="s">
        <v>13</v>
      </c>
      <c r="I234" s="24"/>
      <c r="J234" s="23"/>
      <c r="K234" s="23"/>
      <c r="L234" s="23"/>
      <c r="M234" s="23"/>
      <c r="N234" s="22">
        <f>'C2100'!N235+'C2100'!N236+'C2100'!N237+'C2100'!N238</f>
        <v>0</v>
      </c>
      <c r="O234" s="21"/>
    </row>
    <row r="235" spans="1:15" ht="15">
      <c r="A235" s="1" t="s">
        <v>3</v>
      </c>
      <c r="C235" s="12" t="str">
        <f t="shared" si="9"/>
        <v>NO - 100 Zjednodušená metóda</v>
      </c>
      <c r="E235" s="11" t="s">
        <v>272</v>
      </c>
      <c r="F235" s="10">
        <v>127</v>
      </c>
      <c r="G235" s="19" t="s">
        <v>11</v>
      </c>
      <c r="H235" s="18" t="s">
        <v>10</v>
      </c>
      <c r="I235" s="17"/>
      <c r="J235" s="16"/>
      <c r="K235" s="15"/>
      <c r="L235" s="15"/>
      <c r="M235" s="15"/>
      <c r="N235" s="14"/>
      <c r="O235" s="13"/>
    </row>
    <row r="236" spans="1:15" ht="15">
      <c r="A236" s="1" t="s">
        <v>3</v>
      </c>
      <c r="C236" s="12" t="str">
        <f t="shared" si="9"/>
        <v>NO - 110 Prístup delta plus – dodatočné požiadavky na gama riziko</v>
      </c>
      <c r="E236" s="11" t="s">
        <v>271</v>
      </c>
      <c r="F236" s="10">
        <v>128</v>
      </c>
      <c r="G236" s="19" t="s">
        <v>8</v>
      </c>
      <c r="H236" s="20" t="s">
        <v>7</v>
      </c>
      <c r="I236" s="17"/>
      <c r="J236" s="16"/>
      <c r="K236" s="15"/>
      <c r="L236" s="15"/>
      <c r="M236" s="15"/>
      <c r="N236" s="14"/>
      <c r="O236" s="13"/>
    </row>
    <row r="237" spans="1:15" ht="15">
      <c r="A237" s="1" t="s">
        <v>3</v>
      </c>
      <c r="C237" s="12" t="str">
        <f t="shared" si="9"/>
        <v>NO - 120 Prístup delta plus – dodatočné požiadavky na vega riziko</v>
      </c>
      <c r="E237" s="11" t="s">
        <v>270</v>
      </c>
      <c r="F237" s="10">
        <v>129</v>
      </c>
      <c r="G237" s="19" t="s">
        <v>5</v>
      </c>
      <c r="H237" s="18" t="s">
        <v>4</v>
      </c>
      <c r="I237" s="17"/>
      <c r="J237" s="16"/>
      <c r="K237" s="15"/>
      <c r="L237" s="15"/>
      <c r="M237" s="15"/>
      <c r="N237" s="14"/>
      <c r="O237" s="13"/>
    </row>
    <row r="238" spans="1:15" ht="15.75" thickBot="1">
      <c r="A238" s="1" t="s">
        <v>3</v>
      </c>
      <c r="C238" s="12" t="str">
        <f t="shared" si="9"/>
        <v>NO - 130 Scénár maticového prístupu </v>
      </c>
      <c r="E238" s="11" t="s">
        <v>269</v>
      </c>
      <c r="F238" s="10">
        <v>130</v>
      </c>
      <c r="G238" s="9" t="s">
        <v>1</v>
      </c>
      <c r="H238" s="8" t="s">
        <v>0</v>
      </c>
      <c r="I238" s="7"/>
      <c r="J238" s="6"/>
      <c r="K238" s="5"/>
      <c r="L238" s="5"/>
      <c r="M238" s="5"/>
      <c r="N238" s="4"/>
      <c r="O238" s="3"/>
    </row>
    <row r="239" spans="1:5" ht="15">
      <c r="A239" s="1" t="s">
        <v>47</v>
      </c>
      <c r="E239" s="11"/>
    </row>
    <row r="240" spans="1:13" ht="15">
      <c r="A240" s="1" t="s">
        <v>47</v>
      </c>
      <c r="B240" s="53"/>
      <c r="C240" s="54"/>
      <c r="D240" s="53"/>
      <c r="E240" s="11"/>
      <c r="F240" s="52" t="s">
        <v>268</v>
      </c>
      <c r="H240" s="51" t="s">
        <v>57</v>
      </c>
      <c r="I240" s="50" t="s">
        <v>267</v>
      </c>
      <c r="J240" s="49"/>
      <c r="K240" s="49"/>
      <c r="L240" s="49"/>
      <c r="M240" s="49"/>
    </row>
    <row r="241" spans="1:5" ht="15.75" thickBot="1">
      <c r="A241" s="1" t="s">
        <v>47</v>
      </c>
      <c r="E241" s="11"/>
    </row>
    <row r="242" spans="1:15" ht="15.75">
      <c r="A242" s="1" t="s">
        <v>47</v>
      </c>
      <c r="B242" s="45"/>
      <c r="C242" s="12"/>
      <c r="D242" s="45"/>
      <c r="E242" s="11"/>
      <c r="G242" s="48"/>
      <c r="H242" s="47"/>
      <c r="I242" s="46"/>
      <c r="J242" s="86" t="s">
        <v>55</v>
      </c>
      <c r="K242" s="87"/>
      <c r="L242" s="87"/>
      <c r="M242" s="88"/>
      <c r="N242" s="89" t="s">
        <v>54</v>
      </c>
      <c r="O242" s="92" t="s">
        <v>53</v>
      </c>
    </row>
    <row r="243" spans="1:15" ht="30.75" customHeight="1">
      <c r="A243" s="1" t="s">
        <v>47</v>
      </c>
      <c r="B243" s="45"/>
      <c r="C243" s="12"/>
      <c r="D243" s="45"/>
      <c r="E243" s="11"/>
      <c r="F243" s="10"/>
      <c r="G243" s="44"/>
      <c r="H243" s="43"/>
      <c r="I243" s="95" t="s">
        <v>52</v>
      </c>
      <c r="J243" s="96"/>
      <c r="K243" s="97" t="s">
        <v>51</v>
      </c>
      <c r="L243" s="98"/>
      <c r="M243" s="98" t="s">
        <v>50</v>
      </c>
      <c r="N243" s="90"/>
      <c r="O243" s="93"/>
    </row>
    <row r="244" spans="1:15" ht="30.75" customHeight="1">
      <c r="A244" s="1" t="s">
        <v>47</v>
      </c>
      <c r="B244" s="45"/>
      <c r="C244" s="12"/>
      <c r="D244" s="45"/>
      <c r="E244" s="11"/>
      <c r="F244" s="10"/>
      <c r="G244" s="44"/>
      <c r="H244" s="43"/>
      <c r="I244" s="102" t="s">
        <v>49</v>
      </c>
      <c r="J244" s="102" t="s">
        <v>48</v>
      </c>
      <c r="K244" s="99"/>
      <c r="L244" s="100"/>
      <c r="M244" s="101"/>
      <c r="N244" s="90"/>
      <c r="O244" s="93"/>
    </row>
    <row r="245" spans="1:15" ht="30.75" customHeight="1">
      <c r="A245" s="1" t="s">
        <v>47</v>
      </c>
      <c r="C245" s="12"/>
      <c r="E245" s="11"/>
      <c r="F245" s="10"/>
      <c r="G245" s="44"/>
      <c r="H245" s="43"/>
      <c r="I245" s="103"/>
      <c r="J245" s="103"/>
      <c r="K245" s="42" t="s">
        <v>49</v>
      </c>
      <c r="L245" s="42" t="s">
        <v>48</v>
      </c>
      <c r="M245" s="100"/>
      <c r="N245" s="91"/>
      <c r="O245" s="94"/>
    </row>
    <row r="246" spans="1:15" ht="15">
      <c r="A246" s="1" t="s">
        <v>47</v>
      </c>
      <c r="C246" s="12"/>
      <c r="E246" s="11"/>
      <c r="F246" s="10"/>
      <c r="G246" s="41"/>
      <c r="H246" s="40"/>
      <c r="I246" s="39" t="s">
        <v>46</v>
      </c>
      <c r="J246" s="39" t="s">
        <v>45</v>
      </c>
      <c r="K246" s="39" t="s">
        <v>44</v>
      </c>
      <c r="L246" s="39" t="s">
        <v>43</v>
      </c>
      <c r="M246" s="39" t="s">
        <v>42</v>
      </c>
      <c r="N246" s="38" t="s">
        <v>41</v>
      </c>
      <c r="O246" s="37" t="s">
        <v>40</v>
      </c>
    </row>
    <row r="247" spans="1:15" ht="15">
      <c r="A247" s="1" t="s">
        <v>3</v>
      </c>
      <c r="C247" s="12" t="str">
        <f aca="true" t="shared" si="10" ref="C247:C259">F$240&amp;" - "&amp;G247&amp;" "&amp;H247</f>
        <v>PL - 010 KAPITÁLOVÉ CENNÉ PAPIERE V OBCHODNEJ KNIHE</v>
      </c>
      <c r="E247" s="11" t="s">
        <v>266</v>
      </c>
      <c r="F247" s="10">
        <v>131</v>
      </c>
      <c r="G247" s="19" t="s">
        <v>38</v>
      </c>
      <c r="H247" s="20" t="s">
        <v>37</v>
      </c>
      <c r="I247" s="36"/>
      <c r="J247" s="35"/>
      <c r="K247" s="35"/>
      <c r="L247" s="35"/>
      <c r="M247" s="35"/>
      <c r="N247" s="34">
        <f>'C2100'!N248+'C2100'!N253+'C2100'!N254+'C2100'!N255</f>
        <v>0</v>
      </c>
      <c r="O247" s="33">
        <f>12.5*'C2100'!N247</f>
        <v>0</v>
      </c>
    </row>
    <row r="248" spans="1:15" ht="15">
      <c r="A248" s="1" t="s">
        <v>3</v>
      </c>
      <c r="C248" s="12" t="str">
        <f t="shared" si="10"/>
        <v>PL - 020 Všeobecné riziko</v>
      </c>
      <c r="E248" s="11" t="s">
        <v>265</v>
      </c>
      <c r="F248" s="10">
        <v>132</v>
      </c>
      <c r="G248" s="19" t="s">
        <v>35</v>
      </c>
      <c r="H248" s="20" t="s">
        <v>34</v>
      </c>
      <c r="I248" s="27"/>
      <c r="J248" s="26"/>
      <c r="K248" s="32">
        <f>'C2100'!K251+'C2100'!K252</f>
        <v>0</v>
      </c>
      <c r="L248" s="32">
        <f>'C2100'!L251+'C2100'!L252</f>
        <v>0</v>
      </c>
      <c r="M248" s="14"/>
      <c r="N248" s="28">
        <f>0.08*'C2100'!M248</f>
        <v>0</v>
      </c>
      <c r="O248" s="21"/>
    </row>
    <row r="249" spans="1:15" ht="15">
      <c r="A249" s="1" t="s">
        <v>3</v>
      </c>
      <c r="C249" s="12" t="str">
        <f t="shared" si="10"/>
        <v>PL - 021 Deriváty</v>
      </c>
      <c r="E249" s="11" t="s">
        <v>264</v>
      </c>
      <c r="F249" s="10">
        <v>133</v>
      </c>
      <c r="G249" s="19" t="s">
        <v>32</v>
      </c>
      <c r="H249" s="18" t="s">
        <v>31</v>
      </c>
      <c r="I249" s="27"/>
      <c r="J249" s="26"/>
      <c r="K249" s="15"/>
      <c r="L249" s="15"/>
      <c r="M249" s="29"/>
      <c r="N249" s="29"/>
      <c r="O249" s="21"/>
    </row>
    <row r="250" spans="1:15" ht="15">
      <c r="A250" s="1" t="s">
        <v>3</v>
      </c>
      <c r="C250" s="12" t="str">
        <f t="shared" si="10"/>
        <v>PL - 022 Iné aktíva a záväzky</v>
      </c>
      <c r="E250" s="11" t="s">
        <v>263</v>
      </c>
      <c r="F250" s="10">
        <v>134</v>
      </c>
      <c r="G250" s="19" t="s">
        <v>29</v>
      </c>
      <c r="H250" s="18" t="s">
        <v>28</v>
      </c>
      <c r="I250" s="27"/>
      <c r="J250" s="26"/>
      <c r="K250" s="15"/>
      <c r="L250" s="15"/>
      <c r="M250" s="29"/>
      <c r="N250" s="29"/>
      <c r="O250" s="21"/>
    </row>
    <row r="251" spans="1:15" ht="22.5">
      <c r="A251" s="1" t="s">
        <v>3</v>
      </c>
      <c r="C251" s="12" t="str">
        <f t="shared" si="10"/>
        <v>PL - 030 Značne diverzifikované futures na akciový index obchodované na burze, na ktoré sa uplatňuje osobitný prístup</v>
      </c>
      <c r="E251" s="11" t="s">
        <v>262</v>
      </c>
      <c r="F251" s="10">
        <v>135</v>
      </c>
      <c r="G251" s="19" t="s">
        <v>26</v>
      </c>
      <c r="H251" s="18" t="s">
        <v>25</v>
      </c>
      <c r="I251" s="31"/>
      <c r="J251" s="30"/>
      <c r="K251" s="30"/>
      <c r="L251" s="30"/>
      <c r="M251" s="15"/>
      <c r="N251" s="29"/>
      <c r="O251" s="21"/>
    </row>
    <row r="252" spans="1:15" ht="22.5">
      <c r="A252" s="1" t="s">
        <v>3</v>
      </c>
      <c r="C252" s="12" t="str">
        <f t="shared" si="10"/>
        <v>PL - 040 Kapitálové cenné papiere iné než značne diverzifikované futures na akciový index obchodované na burze</v>
      </c>
      <c r="E252" s="11" t="s">
        <v>261</v>
      </c>
      <c r="F252" s="10">
        <v>136</v>
      </c>
      <c r="G252" s="19" t="s">
        <v>23</v>
      </c>
      <c r="H252" s="18" t="s">
        <v>22</v>
      </c>
      <c r="I252" s="27"/>
      <c r="J252" s="26"/>
      <c r="K252" s="26"/>
      <c r="L252" s="26"/>
      <c r="M252" s="15"/>
      <c r="N252" s="29"/>
      <c r="O252" s="21"/>
    </row>
    <row r="253" spans="1:15" ht="15">
      <c r="A253" s="1" t="s">
        <v>3</v>
      </c>
      <c r="C253" s="12" t="str">
        <f t="shared" si="10"/>
        <v>PL - 050 Špecifické riziko</v>
      </c>
      <c r="E253" s="11" t="s">
        <v>260</v>
      </c>
      <c r="F253" s="10">
        <v>137</v>
      </c>
      <c r="G253" s="19" t="s">
        <v>20</v>
      </c>
      <c r="H253" s="20" t="s">
        <v>19</v>
      </c>
      <c r="I253" s="27"/>
      <c r="J253" s="26"/>
      <c r="K253" s="26"/>
      <c r="L253" s="26"/>
      <c r="M253" s="26"/>
      <c r="N253" s="28">
        <f>0.08*'C2100'!M253</f>
        <v>0</v>
      </c>
      <c r="O253" s="21"/>
    </row>
    <row r="254" spans="1:15" ht="15">
      <c r="A254" s="1" t="s">
        <v>3</v>
      </c>
      <c r="C254" s="12" t="str">
        <f t="shared" si="10"/>
        <v>PL - 080 Osobitný prístup pre pozičné riziko v PKI</v>
      </c>
      <c r="E254" s="11" t="s">
        <v>259</v>
      </c>
      <c r="F254" s="10">
        <v>138</v>
      </c>
      <c r="G254" s="19" t="s">
        <v>17</v>
      </c>
      <c r="H254" s="18" t="s">
        <v>16</v>
      </c>
      <c r="I254" s="27"/>
      <c r="J254" s="26"/>
      <c r="K254" s="26"/>
      <c r="L254" s="26"/>
      <c r="M254" s="26"/>
      <c r="N254" s="25"/>
      <c r="O254" s="21"/>
    </row>
    <row r="255" spans="1:15" ht="15">
      <c r="A255" s="1" t="s">
        <v>3</v>
      </c>
      <c r="C255" s="12" t="str">
        <f t="shared" si="10"/>
        <v>PL - 090 Dodatočné požiadavky pre opcie (riziká iné než delta)</v>
      </c>
      <c r="E255" s="11" t="s">
        <v>258</v>
      </c>
      <c r="F255" s="10">
        <v>139</v>
      </c>
      <c r="G255" s="19" t="s">
        <v>14</v>
      </c>
      <c r="H255" s="20" t="s">
        <v>13</v>
      </c>
      <c r="I255" s="24"/>
      <c r="J255" s="23"/>
      <c r="K255" s="23"/>
      <c r="L255" s="23"/>
      <c r="M255" s="23"/>
      <c r="N255" s="22">
        <f>'C2100'!N256+'C2100'!N257+'C2100'!N258+'C2100'!N259</f>
        <v>0</v>
      </c>
      <c r="O255" s="21"/>
    </row>
    <row r="256" spans="1:15" ht="15">
      <c r="A256" s="1" t="s">
        <v>3</v>
      </c>
      <c r="C256" s="12" t="str">
        <f t="shared" si="10"/>
        <v>PL - 100 Zjednodušená metóda</v>
      </c>
      <c r="E256" s="11" t="s">
        <v>257</v>
      </c>
      <c r="F256" s="10">
        <v>140</v>
      </c>
      <c r="G256" s="19" t="s">
        <v>11</v>
      </c>
      <c r="H256" s="18" t="s">
        <v>10</v>
      </c>
      <c r="I256" s="17"/>
      <c r="J256" s="16"/>
      <c r="K256" s="15"/>
      <c r="L256" s="15"/>
      <c r="M256" s="15"/>
      <c r="N256" s="14"/>
      <c r="O256" s="13"/>
    </row>
    <row r="257" spans="1:15" ht="15">
      <c r="A257" s="1" t="s">
        <v>3</v>
      </c>
      <c r="C257" s="12" t="str">
        <f t="shared" si="10"/>
        <v>PL - 110 Prístup delta plus – dodatočné požiadavky na gama riziko</v>
      </c>
      <c r="E257" s="11" t="s">
        <v>256</v>
      </c>
      <c r="F257" s="10">
        <v>141</v>
      </c>
      <c r="G257" s="19" t="s">
        <v>8</v>
      </c>
      <c r="H257" s="20" t="s">
        <v>7</v>
      </c>
      <c r="I257" s="17"/>
      <c r="J257" s="16"/>
      <c r="K257" s="15"/>
      <c r="L257" s="15"/>
      <c r="M257" s="15"/>
      <c r="N257" s="14"/>
      <c r="O257" s="13"/>
    </row>
    <row r="258" spans="1:15" ht="15">
      <c r="A258" s="1" t="s">
        <v>3</v>
      </c>
      <c r="C258" s="12" t="str">
        <f t="shared" si="10"/>
        <v>PL - 120 Prístup delta plus – dodatočné požiadavky na vega riziko</v>
      </c>
      <c r="E258" s="11" t="s">
        <v>255</v>
      </c>
      <c r="F258" s="10">
        <v>142</v>
      </c>
      <c r="G258" s="19" t="s">
        <v>5</v>
      </c>
      <c r="H258" s="18" t="s">
        <v>4</v>
      </c>
      <c r="I258" s="17"/>
      <c r="J258" s="16"/>
      <c r="K258" s="15"/>
      <c r="L258" s="15"/>
      <c r="M258" s="15"/>
      <c r="N258" s="14"/>
      <c r="O258" s="13"/>
    </row>
    <row r="259" spans="1:15" ht="15.75" thickBot="1">
      <c r="A259" s="1" t="s">
        <v>3</v>
      </c>
      <c r="C259" s="12" t="str">
        <f t="shared" si="10"/>
        <v>PL - 130 Scénár maticového prístupu </v>
      </c>
      <c r="E259" s="11" t="s">
        <v>254</v>
      </c>
      <c r="F259" s="10">
        <v>143</v>
      </c>
      <c r="G259" s="9" t="s">
        <v>1</v>
      </c>
      <c r="H259" s="8" t="s">
        <v>0</v>
      </c>
      <c r="I259" s="7"/>
      <c r="J259" s="6"/>
      <c r="K259" s="5"/>
      <c r="L259" s="5"/>
      <c r="M259" s="5"/>
      <c r="N259" s="4"/>
      <c r="O259" s="3"/>
    </row>
    <row r="260" spans="1:5" ht="15">
      <c r="A260" s="1" t="s">
        <v>47</v>
      </c>
      <c r="E260" s="11"/>
    </row>
    <row r="261" spans="1:13" ht="15">
      <c r="A261" s="1" t="s">
        <v>47</v>
      </c>
      <c r="B261" s="53"/>
      <c r="C261" s="54"/>
      <c r="D261" s="53"/>
      <c r="E261" s="11"/>
      <c r="F261" s="52" t="s">
        <v>253</v>
      </c>
      <c r="H261" s="51" t="s">
        <v>57</v>
      </c>
      <c r="I261" s="50" t="s">
        <v>252</v>
      </c>
      <c r="J261" s="49"/>
      <c r="K261" s="49"/>
      <c r="L261" s="49"/>
      <c r="M261" s="49"/>
    </row>
    <row r="262" spans="1:5" ht="15.75" thickBot="1">
      <c r="A262" s="1" t="s">
        <v>47</v>
      </c>
      <c r="E262" s="11"/>
    </row>
    <row r="263" spans="1:15" ht="15.75">
      <c r="A263" s="1" t="s">
        <v>47</v>
      </c>
      <c r="B263" s="45"/>
      <c r="C263" s="12"/>
      <c r="D263" s="45"/>
      <c r="E263" s="11"/>
      <c r="G263" s="48"/>
      <c r="H263" s="47"/>
      <c r="I263" s="46"/>
      <c r="J263" s="86" t="s">
        <v>55</v>
      </c>
      <c r="K263" s="87"/>
      <c r="L263" s="87"/>
      <c r="M263" s="88"/>
      <c r="N263" s="89" t="s">
        <v>54</v>
      </c>
      <c r="O263" s="92" t="s">
        <v>53</v>
      </c>
    </row>
    <row r="264" spans="1:15" ht="30.75" customHeight="1">
      <c r="A264" s="1" t="s">
        <v>47</v>
      </c>
      <c r="B264" s="45"/>
      <c r="C264" s="12"/>
      <c r="D264" s="45"/>
      <c r="E264" s="11"/>
      <c r="F264" s="10"/>
      <c r="G264" s="44"/>
      <c r="H264" s="43"/>
      <c r="I264" s="95" t="s">
        <v>52</v>
      </c>
      <c r="J264" s="96"/>
      <c r="K264" s="97" t="s">
        <v>51</v>
      </c>
      <c r="L264" s="98"/>
      <c r="M264" s="98" t="s">
        <v>50</v>
      </c>
      <c r="N264" s="90"/>
      <c r="O264" s="93"/>
    </row>
    <row r="265" spans="1:15" ht="30.75" customHeight="1">
      <c r="A265" s="1" t="s">
        <v>47</v>
      </c>
      <c r="B265" s="45"/>
      <c r="C265" s="12"/>
      <c r="D265" s="45"/>
      <c r="E265" s="11"/>
      <c r="F265" s="10"/>
      <c r="G265" s="44"/>
      <c r="H265" s="43"/>
      <c r="I265" s="102" t="s">
        <v>49</v>
      </c>
      <c r="J265" s="102" t="s">
        <v>48</v>
      </c>
      <c r="K265" s="99"/>
      <c r="L265" s="100"/>
      <c r="M265" s="101"/>
      <c r="N265" s="90"/>
      <c r="O265" s="93"/>
    </row>
    <row r="266" spans="1:15" ht="30.75" customHeight="1">
      <c r="A266" s="1" t="s">
        <v>47</v>
      </c>
      <c r="C266" s="12"/>
      <c r="E266" s="11"/>
      <c r="F266" s="10"/>
      <c r="G266" s="44"/>
      <c r="H266" s="43"/>
      <c r="I266" s="103"/>
      <c r="J266" s="103"/>
      <c r="K266" s="42" t="s">
        <v>49</v>
      </c>
      <c r="L266" s="42" t="s">
        <v>48</v>
      </c>
      <c r="M266" s="100"/>
      <c r="N266" s="91"/>
      <c r="O266" s="94"/>
    </row>
    <row r="267" spans="1:15" ht="15">
      <c r="A267" s="1" t="s">
        <v>47</v>
      </c>
      <c r="C267" s="12"/>
      <c r="E267" s="11"/>
      <c r="F267" s="10"/>
      <c r="G267" s="41"/>
      <c r="H267" s="40"/>
      <c r="I267" s="39" t="s">
        <v>46</v>
      </c>
      <c r="J267" s="39" t="s">
        <v>45</v>
      </c>
      <c r="K267" s="39" t="s">
        <v>44</v>
      </c>
      <c r="L267" s="39" t="s">
        <v>43</v>
      </c>
      <c r="M267" s="39" t="s">
        <v>42</v>
      </c>
      <c r="N267" s="38" t="s">
        <v>41</v>
      </c>
      <c r="O267" s="37" t="s">
        <v>40</v>
      </c>
    </row>
    <row r="268" spans="1:15" ht="15">
      <c r="A268" s="1" t="s">
        <v>3</v>
      </c>
      <c r="C268" s="12" t="str">
        <f aca="true" t="shared" si="11" ref="C268:C280">F$261&amp;" - "&amp;G268&amp;" "&amp;H268</f>
        <v>RO - 010 KAPITÁLOVÉ CENNÉ PAPIERE V OBCHODNEJ KNIHE</v>
      </c>
      <c r="E268" s="11" t="s">
        <v>251</v>
      </c>
      <c r="F268" s="10">
        <v>144</v>
      </c>
      <c r="G268" s="19" t="s">
        <v>38</v>
      </c>
      <c r="H268" s="20" t="s">
        <v>37</v>
      </c>
      <c r="I268" s="36"/>
      <c r="J268" s="35"/>
      <c r="K268" s="35"/>
      <c r="L268" s="35"/>
      <c r="M268" s="35"/>
      <c r="N268" s="34">
        <f>'C2100'!N269+'C2100'!N274+'C2100'!N275+'C2100'!N276</f>
        <v>0</v>
      </c>
      <c r="O268" s="33">
        <f>12.5*'C2100'!N268</f>
        <v>0</v>
      </c>
    </row>
    <row r="269" spans="1:15" ht="15">
      <c r="A269" s="1" t="s">
        <v>3</v>
      </c>
      <c r="C269" s="12" t="str">
        <f t="shared" si="11"/>
        <v>RO - 020 Všeobecné riziko</v>
      </c>
      <c r="E269" s="11" t="s">
        <v>250</v>
      </c>
      <c r="F269" s="10">
        <v>145</v>
      </c>
      <c r="G269" s="19" t="s">
        <v>35</v>
      </c>
      <c r="H269" s="20" t="s">
        <v>34</v>
      </c>
      <c r="I269" s="27"/>
      <c r="J269" s="26"/>
      <c r="K269" s="32">
        <f>'C2100'!K272+'C2100'!K273</f>
        <v>0</v>
      </c>
      <c r="L269" s="32">
        <f>'C2100'!L272+'C2100'!L273</f>
        <v>0</v>
      </c>
      <c r="M269" s="14"/>
      <c r="N269" s="28">
        <f>0.08*'C2100'!M269</f>
        <v>0</v>
      </c>
      <c r="O269" s="21"/>
    </row>
    <row r="270" spans="1:15" ht="15">
      <c r="A270" s="1" t="s">
        <v>3</v>
      </c>
      <c r="C270" s="12" t="str">
        <f t="shared" si="11"/>
        <v>RO - 021 Deriváty</v>
      </c>
      <c r="E270" s="11" t="s">
        <v>249</v>
      </c>
      <c r="F270" s="10">
        <v>146</v>
      </c>
      <c r="G270" s="19" t="s">
        <v>32</v>
      </c>
      <c r="H270" s="18" t="s">
        <v>31</v>
      </c>
      <c r="I270" s="27"/>
      <c r="J270" s="26"/>
      <c r="K270" s="15"/>
      <c r="L270" s="15"/>
      <c r="M270" s="29"/>
      <c r="N270" s="29"/>
      <c r="O270" s="21"/>
    </row>
    <row r="271" spans="1:15" ht="15">
      <c r="A271" s="1" t="s">
        <v>3</v>
      </c>
      <c r="C271" s="12" t="str">
        <f t="shared" si="11"/>
        <v>RO - 022 Iné aktíva a záväzky</v>
      </c>
      <c r="E271" s="11" t="s">
        <v>248</v>
      </c>
      <c r="F271" s="10">
        <v>147</v>
      </c>
      <c r="G271" s="19" t="s">
        <v>29</v>
      </c>
      <c r="H271" s="18" t="s">
        <v>28</v>
      </c>
      <c r="I271" s="27"/>
      <c r="J271" s="26"/>
      <c r="K271" s="15"/>
      <c r="L271" s="15"/>
      <c r="M271" s="29"/>
      <c r="N271" s="29"/>
      <c r="O271" s="21"/>
    </row>
    <row r="272" spans="1:15" ht="22.5">
      <c r="A272" s="1" t="s">
        <v>3</v>
      </c>
      <c r="C272" s="12" t="str">
        <f t="shared" si="11"/>
        <v>RO - 030 Značne diverzifikované futures na akciový index obchodované na burze, na ktoré sa uplatňuje osobitný prístup</v>
      </c>
      <c r="E272" s="11" t="s">
        <v>247</v>
      </c>
      <c r="F272" s="10">
        <v>148</v>
      </c>
      <c r="G272" s="19" t="s">
        <v>26</v>
      </c>
      <c r="H272" s="18" t="s">
        <v>25</v>
      </c>
      <c r="I272" s="31"/>
      <c r="J272" s="30"/>
      <c r="K272" s="30"/>
      <c r="L272" s="30"/>
      <c r="M272" s="15"/>
      <c r="N272" s="29"/>
      <c r="O272" s="21"/>
    </row>
    <row r="273" spans="1:15" ht="22.5">
      <c r="A273" s="1" t="s">
        <v>3</v>
      </c>
      <c r="C273" s="12" t="str">
        <f t="shared" si="11"/>
        <v>RO - 040 Kapitálové cenné papiere iné než značne diverzifikované futures na akciový index obchodované na burze</v>
      </c>
      <c r="E273" s="11" t="s">
        <v>246</v>
      </c>
      <c r="F273" s="10">
        <v>149</v>
      </c>
      <c r="G273" s="19" t="s">
        <v>23</v>
      </c>
      <c r="H273" s="18" t="s">
        <v>22</v>
      </c>
      <c r="I273" s="27"/>
      <c r="J273" s="26"/>
      <c r="K273" s="26"/>
      <c r="L273" s="26"/>
      <c r="M273" s="15"/>
      <c r="N273" s="29"/>
      <c r="O273" s="21"/>
    </row>
    <row r="274" spans="1:15" ht="15">
      <c r="A274" s="1" t="s">
        <v>3</v>
      </c>
      <c r="C274" s="12" t="str">
        <f t="shared" si="11"/>
        <v>RO - 050 Špecifické riziko</v>
      </c>
      <c r="E274" s="11" t="s">
        <v>245</v>
      </c>
      <c r="F274" s="10">
        <v>150</v>
      </c>
      <c r="G274" s="19" t="s">
        <v>20</v>
      </c>
      <c r="H274" s="20" t="s">
        <v>19</v>
      </c>
      <c r="I274" s="27"/>
      <c r="J274" s="26"/>
      <c r="K274" s="26"/>
      <c r="L274" s="26"/>
      <c r="M274" s="26"/>
      <c r="N274" s="28">
        <f>0.08*'C2100'!M274</f>
        <v>0</v>
      </c>
      <c r="O274" s="21"/>
    </row>
    <row r="275" spans="1:15" ht="15">
      <c r="A275" s="1" t="s">
        <v>3</v>
      </c>
      <c r="C275" s="12" t="str">
        <f t="shared" si="11"/>
        <v>RO - 080 Osobitný prístup pre pozičné riziko v PKI</v>
      </c>
      <c r="E275" s="11" t="s">
        <v>244</v>
      </c>
      <c r="F275" s="10">
        <v>151</v>
      </c>
      <c r="G275" s="19" t="s">
        <v>17</v>
      </c>
      <c r="H275" s="18" t="s">
        <v>16</v>
      </c>
      <c r="I275" s="27"/>
      <c r="J275" s="26"/>
      <c r="K275" s="26"/>
      <c r="L275" s="26"/>
      <c r="M275" s="26"/>
      <c r="N275" s="25"/>
      <c r="O275" s="21"/>
    </row>
    <row r="276" spans="1:15" ht="15">
      <c r="A276" s="1" t="s">
        <v>3</v>
      </c>
      <c r="C276" s="12" t="str">
        <f t="shared" si="11"/>
        <v>RO - 090 Dodatočné požiadavky pre opcie (riziká iné než delta)</v>
      </c>
      <c r="E276" s="11" t="s">
        <v>243</v>
      </c>
      <c r="F276" s="10">
        <v>152</v>
      </c>
      <c r="G276" s="19" t="s">
        <v>14</v>
      </c>
      <c r="H276" s="20" t="s">
        <v>13</v>
      </c>
      <c r="I276" s="24"/>
      <c r="J276" s="23"/>
      <c r="K276" s="23"/>
      <c r="L276" s="23"/>
      <c r="M276" s="23"/>
      <c r="N276" s="22">
        <f>'C2100'!N277+'C2100'!N278+'C2100'!N279+'C2100'!N280</f>
        <v>0</v>
      </c>
      <c r="O276" s="21"/>
    </row>
    <row r="277" spans="1:15" ht="15">
      <c r="A277" s="1" t="s">
        <v>3</v>
      </c>
      <c r="C277" s="12" t="str">
        <f t="shared" si="11"/>
        <v>RO - 100 Zjednodušená metóda</v>
      </c>
      <c r="E277" s="11" t="s">
        <v>242</v>
      </c>
      <c r="F277" s="10">
        <v>153</v>
      </c>
      <c r="G277" s="19" t="s">
        <v>11</v>
      </c>
      <c r="H277" s="18" t="s">
        <v>10</v>
      </c>
      <c r="I277" s="17"/>
      <c r="J277" s="16"/>
      <c r="K277" s="15"/>
      <c r="L277" s="15"/>
      <c r="M277" s="15"/>
      <c r="N277" s="14"/>
      <c r="O277" s="13"/>
    </row>
    <row r="278" spans="1:15" ht="15">
      <c r="A278" s="1" t="s">
        <v>3</v>
      </c>
      <c r="C278" s="12" t="str">
        <f t="shared" si="11"/>
        <v>RO - 110 Prístup delta plus – dodatočné požiadavky na gama riziko</v>
      </c>
      <c r="E278" s="11" t="s">
        <v>241</v>
      </c>
      <c r="F278" s="10">
        <v>154</v>
      </c>
      <c r="G278" s="19" t="s">
        <v>8</v>
      </c>
      <c r="H278" s="20" t="s">
        <v>7</v>
      </c>
      <c r="I278" s="17"/>
      <c r="J278" s="16"/>
      <c r="K278" s="15"/>
      <c r="L278" s="15"/>
      <c r="M278" s="15"/>
      <c r="N278" s="14"/>
      <c r="O278" s="13"/>
    </row>
    <row r="279" spans="1:15" ht="15">
      <c r="A279" s="1" t="s">
        <v>3</v>
      </c>
      <c r="C279" s="12" t="str">
        <f t="shared" si="11"/>
        <v>RO - 120 Prístup delta plus – dodatočné požiadavky na vega riziko</v>
      </c>
      <c r="E279" s="11" t="s">
        <v>240</v>
      </c>
      <c r="F279" s="10">
        <v>155</v>
      </c>
      <c r="G279" s="19" t="s">
        <v>5</v>
      </c>
      <c r="H279" s="18" t="s">
        <v>4</v>
      </c>
      <c r="I279" s="17"/>
      <c r="J279" s="16"/>
      <c r="K279" s="15"/>
      <c r="L279" s="15"/>
      <c r="M279" s="15"/>
      <c r="N279" s="14"/>
      <c r="O279" s="13"/>
    </row>
    <row r="280" spans="1:15" ht="15.75" thickBot="1">
      <c r="A280" s="1" t="s">
        <v>3</v>
      </c>
      <c r="C280" s="12" t="str">
        <f t="shared" si="11"/>
        <v>RO - 130 Scénár maticového prístupu </v>
      </c>
      <c r="E280" s="11" t="s">
        <v>239</v>
      </c>
      <c r="F280" s="10">
        <v>156</v>
      </c>
      <c r="G280" s="9" t="s">
        <v>1</v>
      </c>
      <c r="H280" s="8" t="s">
        <v>0</v>
      </c>
      <c r="I280" s="7"/>
      <c r="J280" s="6"/>
      <c r="K280" s="5"/>
      <c r="L280" s="5"/>
      <c r="M280" s="5"/>
      <c r="N280" s="4"/>
      <c r="O280" s="3"/>
    </row>
    <row r="281" spans="1:5" ht="15">
      <c r="A281" s="1" t="s">
        <v>47</v>
      </c>
      <c r="E281" s="11"/>
    </row>
    <row r="282" spans="1:13" ht="15">
      <c r="A282" s="1" t="s">
        <v>47</v>
      </c>
      <c r="B282" s="53"/>
      <c r="C282" s="54"/>
      <c r="D282" s="53"/>
      <c r="E282" s="11"/>
      <c r="F282" s="52" t="s">
        <v>238</v>
      </c>
      <c r="H282" s="51" t="s">
        <v>57</v>
      </c>
      <c r="I282" s="50" t="s">
        <v>237</v>
      </c>
      <c r="J282" s="49"/>
      <c r="K282" s="49"/>
      <c r="L282" s="49"/>
      <c r="M282" s="49"/>
    </row>
    <row r="283" spans="1:5" ht="15.75" thickBot="1">
      <c r="A283" s="1" t="s">
        <v>47</v>
      </c>
      <c r="E283" s="11"/>
    </row>
    <row r="284" spans="1:15" ht="15.75">
      <c r="A284" s="1" t="s">
        <v>47</v>
      </c>
      <c r="B284" s="45"/>
      <c r="C284" s="12"/>
      <c r="D284" s="45"/>
      <c r="E284" s="11"/>
      <c r="G284" s="48"/>
      <c r="H284" s="47"/>
      <c r="I284" s="46"/>
      <c r="J284" s="86" t="s">
        <v>55</v>
      </c>
      <c r="K284" s="87"/>
      <c r="L284" s="87"/>
      <c r="M284" s="88"/>
      <c r="N284" s="89" t="s">
        <v>54</v>
      </c>
      <c r="O284" s="92" t="s">
        <v>53</v>
      </c>
    </row>
    <row r="285" spans="1:15" ht="33" customHeight="1">
      <c r="A285" s="1" t="s">
        <v>47</v>
      </c>
      <c r="B285" s="45"/>
      <c r="C285" s="12"/>
      <c r="D285" s="45"/>
      <c r="E285" s="11"/>
      <c r="F285" s="10"/>
      <c r="G285" s="44"/>
      <c r="H285" s="43"/>
      <c r="I285" s="95" t="s">
        <v>52</v>
      </c>
      <c r="J285" s="96"/>
      <c r="K285" s="97" t="s">
        <v>51</v>
      </c>
      <c r="L285" s="98"/>
      <c r="M285" s="98" t="s">
        <v>50</v>
      </c>
      <c r="N285" s="90"/>
      <c r="O285" s="93"/>
    </row>
    <row r="286" spans="1:15" ht="33" customHeight="1">
      <c r="A286" s="1" t="s">
        <v>47</v>
      </c>
      <c r="B286" s="45"/>
      <c r="C286" s="12"/>
      <c r="D286" s="45"/>
      <c r="E286" s="11"/>
      <c r="F286" s="10"/>
      <c r="G286" s="44"/>
      <c r="H286" s="43"/>
      <c r="I286" s="102" t="s">
        <v>49</v>
      </c>
      <c r="J286" s="102" t="s">
        <v>48</v>
      </c>
      <c r="K286" s="99"/>
      <c r="L286" s="100"/>
      <c r="M286" s="101"/>
      <c r="N286" s="90"/>
      <c r="O286" s="93"/>
    </row>
    <row r="287" spans="1:15" ht="33" customHeight="1">
      <c r="A287" s="1" t="s">
        <v>47</v>
      </c>
      <c r="C287" s="12"/>
      <c r="E287" s="11"/>
      <c r="F287" s="10"/>
      <c r="G287" s="44"/>
      <c r="H287" s="43"/>
      <c r="I287" s="103"/>
      <c r="J287" s="103"/>
      <c r="K287" s="42" t="s">
        <v>49</v>
      </c>
      <c r="L287" s="42" t="s">
        <v>48</v>
      </c>
      <c r="M287" s="100"/>
      <c r="N287" s="91"/>
      <c r="O287" s="94"/>
    </row>
    <row r="288" spans="1:15" ht="15">
      <c r="A288" s="1" t="s">
        <v>47</v>
      </c>
      <c r="C288" s="12"/>
      <c r="E288" s="11"/>
      <c r="F288" s="10"/>
      <c r="G288" s="41"/>
      <c r="H288" s="40"/>
      <c r="I288" s="39" t="s">
        <v>46</v>
      </c>
      <c r="J288" s="39" t="s">
        <v>45</v>
      </c>
      <c r="K288" s="39" t="s">
        <v>44</v>
      </c>
      <c r="L288" s="39" t="s">
        <v>43</v>
      </c>
      <c r="M288" s="39" t="s">
        <v>42</v>
      </c>
      <c r="N288" s="38" t="s">
        <v>41</v>
      </c>
      <c r="O288" s="37" t="s">
        <v>40</v>
      </c>
    </row>
    <row r="289" spans="1:15" ht="15">
      <c r="A289" s="1" t="s">
        <v>3</v>
      </c>
      <c r="C289" s="12" t="str">
        <f aca="true" t="shared" si="12" ref="C289:C301">F$282&amp;" - "&amp;G289&amp;" "&amp;H289</f>
        <v>SE - 010 KAPITÁLOVÉ CENNÉ PAPIERE V OBCHODNEJ KNIHE</v>
      </c>
      <c r="E289" s="11" t="s">
        <v>236</v>
      </c>
      <c r="F289" s="10">
        <v>157</v>
      </c>
      <c r="G289" s="19" t="s">
        <v>38</v>
      </c>
      <c r="H289" s="20" t="s">
        <v>37</v>
      </c>
      <c r="I289" s="36"/>
      <c r="J289" s="35"/>
      <c r="K289" s="35"/>
      <c r="L289" s="35"/>
      <c r="M289" s="35"/>
      <c r="N289" s="34">
        <f>'C2100'!N290+'C2100'!N295+'C2100'!N296+'C2100'!N297</f>
        <v>0</v>
      </c>
      <c r="O289" s="33">
        <f>12.5*'C2100'!N289</f>
        <v>0</v>
      </c>
    </row>
    <row r="290" spans="1:15" ht="15">
      <c r="A290" s="1" t="s">
        <v>3</v>
      </c>
      <c r="C290" s="12" t="str">
        <f t="shared" si="12"/>
        <v>SE - 020 Všeobecné riziko</v>
      </c>
      <c r="E290" s="11" t="s">
        <v>235</v>
      </c>
      <c r="F290" s="10">
        <v>158</v>
      </c>
      <c r="G290" s="19" t="s">
        <v>35</v>
      </c>
      <c r="H290" s="20" t="s">
        <v>34</v>
      </c>
      <c r="I290" s="27"/>
      <c r="J290" s="26"/>
      <c r="K290" s="32">
        <f>'C2100'!K293+'C2100'!K294</f>
        <v>0</v>
      </c>
      <c r="L290" s="32">
        <f>'C2100'!L293+'C2100'!L294</f>
        <v>0</v>
      </c>
      <c r="M290" s="14"/>
      <c r="N290" s="28">
        <f>0.08*'C2100'!M290</f>
        <v>0</v>
      </c>
      <c r="O290" s="21"/>
    </row>
    <row r="291" spans="1:15" ht="15">
      <c r="A291" s="1" t="s">
        <v>3</v>
      </c>
      <c r="C291" s="12" t="str">
        <f t="shared" si="12"/>
        <v>SE - 021 Deriváty</v>
      </c>
      <c r="E291" s="11" t="s">
        <v>234</v>
      </c>
      <c r="F291" s="10">
        <v>159</v>
      </c>
      <c r="G291" s="19" t="s">
        <v>32</v>
      </c>
      <c r="H291" s="18" t="s">
        <v>31</v>
      </c>
      <c r="I291" s="27"/>
      <c r="J291" s="26"/>
      <c r="K291" s="15"/>
      <c r="L291" s="15"/>
      <c r="M291" s="29"/>
      <c r="N291" s="29"/>
      <c r="O291" s="21"/>
    </row>
    <row r="292" spans="1:15" ht="15">
      <c r="A292" s="1" t="s">
        <v>3</v>
      </c>
      <c r="C292" s="12" t="str">
        <f t="shared" si="12"/>
        <v>SE - 022 Iné aktíva a záväzky</v>
      </c>
      <c r="E292" s="11" t="s">
        <v>233</v>
      </c>
      <c r="F292" s="10">
        <v>160</v>
      </c>
      <c r="G292" s="19" t="s">
        <v>29</v>
      </c>
      <c r="H292" s="18" t="s">
        <v>28</v>
      </c>
      <c r="I292" s="27"/>
      <c r="J292" s="26"/>
      <c r="K292" s="15"/>
      <c r="L292" s="15"/>
      <c r="M292" s="29"/>
      <c r="N292" s="29"/>
      <c r="O292" s="21"/>
    </row>
    <row r="293" spans="1:15" ht="22.5">
      <c r="A293" s="1" t="s">
        <v>3</v>
      </c>
      <c r="C293" s="12" t="str">
        <f t="shared" si="12"/>
        <v>SE - 030 Značne diverzifikované futures na akciový index obchodované na burze, na ktoré sa uplatňuje osobitný prístup</v>
      </c>
      <c r="E293" s="11" t="s">
        <v>232</v>
      </c>
      <c r="F293" s="10">
        <v>161</v>
      </c>
      <c r="G293" s="19" t="s">
        <v>26</v>
      </c>
      <c r="H293" s="18" t="s">
        <v>25</v>
      </c>
      <c r="I293" s="31"/>
      <c r="J293" s="30"/>
      <c r="K293" s="30"/>
      <c r="L293" s="30"/>
      <c r="M293" s="15"/>
      <c r="N293" s="29"/>
      <c r="O293" s="21"/>
    </row>
    <row r="294" spans="1:15" ht="22.5">
      <c r="A294" s="1" t="s">
        <v>3</v>
      </c>
      <c r="C294" s="12" t="str">
        <f t="shared" si="12"/>
        <v>SE - 040 Kapitálové cenné papiere iné než značne diverzifikované futures na akciový index obchodované na burze</v>
      </c>
      <c r="E294" s="11" t="s">
        <v>231</v>
      </c>
      <c r="F294" s="10">
        <v>162</v>
      </c>
      <c r="G294" s="19" t="s">
        <v>23</v>
      </c>
      <c r="H294" s="18" t="s">
        <v>22</v>
      </c>
      <c r="I294" s="27"/>
      <c r="J294" s="26"/>
      <c r="K294" s="26"/>
      <c r="L294" s="26"/>
      <c r="M294" s="15"/>
      <c r="N294" s="29"/>
      <c r="O294" s="21"/>
    </row>
    <row r="295" spans="1:15" ht="15">
      <c r="A295" s="1" t="s">
        <v>3</v>
      </c>
      <c r="C295" s="12" t="str">
        <f t="shared" si="12"/>
        <v>SE - 050 Špecifické riziko</v>
      </c>
      <c r="E295" s="11" t="s">
        <v>230</v>
      </c>
      <c r="F295" s="10">
        <v>163</v>
      </c>
      <c r="G295" s="19" t="s">
        <v>20</v>
      </c>
      <c r="H295" s="20" t="s">
        <v>19</v>
      </c>
      <c r="I295" s="27"/>
      <c r="J295" s="26"/>
      <c r="K295" s="26"/>
      <c r="L295" s="26"/>
      <c r="M295" s="26"/>
      <c r="N295" s="28">
        <f>0.08*'C2100'!M295</f>
        <v>0</v>
      </c>
      <c r="O295" s="21"/>
    </row>
    <row r="296" spans="1:15" ht="15">
      <c r="A296" s="1" t="s">
        <v>3</v>
      </c>
      <c r="C296" s="12" t="str">
        <f t="shared" si="12"/>
        <v>SE - 080 Osobitný prístup pre pozičné riziko v PKI</v>
      </c>
      <c r="E296" s="11" t="s">
        <v>229</v>
      </c>
      <c r="F296" s="10">
        <v>164</v>
      </c>
      <c r="G296" s="19" t="s">
        <v>17</v>
      </c>
      <c r="H296" s="18" t="s">
        <v>16</v>
      </c>
      <c r="I296" s="27"/>
      <c r="J296" s="26"/>
      <c r="K296" s="26"/>
      <c r="L296" s="26"/>
      <c r="M296" s="26"/>
      <c r="N296" s="25"/>
      <c r="O296" s="21"/>
    </row>
    <row r="297" spans="1:15" ht="15">
      <c r="A297" s="1" t="s">
        <v>3</v>
      </c>
      <c r="C297" s="12" t="str">
        <f t="shared" si="12"/>
        <v>SE - 090 Dodatočné požiadavky pre opcie (riziká iné než delta)</v>
      </c>
      <c r="E297" s="11" t="s">
        <v>228</v>
      </c>
      <c r="F297" s="10">
        <v>165</v>
      </c>
      <c r="G297" s="19" t="s">
        <v>14</v>
      </c>
      <c r="H297" s="20" t="s">
        <v>13</v>
      </c>
      <c r="I297" s="24"/>
      <c r="J297" s="23"/>
      <c r="K297" s="23"/>
      <c r="L297" s="23"/>
      <c r="M297" s="23"/>
      <c r="N297" s="22">
        <f>'C2100'!N298+'C2100'!N299+'C2100'!N300+'C2100'!N301</f>
        <v>0</v>
      </c>
      <c r="O297" s="21"/>
    </row>
    <row r="298" spans="1:15" ht="15">
      <c r="A298" s="1" t="s">
        <v>3</v>
      </c>
      <c r="C298" s="12" t="str">
        <f t="shared" si="12"/>
        <v>SE - 100 Zjednodušená metóda</v>
      </c>
      <c r="E298" s="11" t="s">
        <v>227</v>
      </c>
      <c r="F298" s="10">
        <v>166</v>
      </c>
      <c r="G298" s="19" t="s">
        <v>11</v>
      </c>
      <c r="H298" s="18" t="s">
        <v>10</v>
      </c>
      <c r="I298" s="17"/>
      <c r="J298" s="16"/>
      <c r="K298" s="15"/>
      <c r="L298" s="15"/>
      <c r="M298" s="15"/>
      <c r="N298" s="14"/>
      <c r="O298" s="13"/>
    </row>
    <row r="299" spans="1:15" ht="15">
      <c r="A299" s="1" t="s">
        <v>3</v>
      </c>
      <c r="C299" s="12" t="str">
        <f t="shared" si="12"/>
        <v>SE - 110 Prístup delta plus – dodatočné požiadavky na gama riziko</v>
      </c>
      <c r="E299" s="11" t="s">
        <v>226</v>
      </c>
      <c r="F299" s="10">
        <v>167</v>
      </c>
      <c r="G299" s="19" t="s">
        <v>8</v>
      </c>
      <c r="H299" s="20" t="s">
        <v>7</v>
      </c>
      <c r="I299" s="17"/>
      <c r="J299" s="16"/>
      <c r="K299" s="15"/>
      <c r="L299" s="15"/>
      <c r="M299" s="15"/>
      <c r="N299" s="14"/>
      <c r="O299" s="13"/>
    </row>
    <row r="300" spans="1:15" ht="15">
      <c r="A300" s="1" t="s">
        <v>3</v>
      </c>
      <c r="C300" s="12" t="str">
        <f t="shared" si="12"/>
        <v>SE - 120 Prístup delta plus – dodatočné požiadavky na vega riziko</v>
      </c>
      <c r="E300" s="11" t="s">
        <v>225</v>
      </c>
      <c r="F300" s="10">
        <v>168</v>
      </c>
      <c r="G300" s="19" t="s">
        <v>5</v>
      </c>
      <c r="H300" s="18" t="s">
        <v>4</v>
      </c>
      <c r="I300" s="17"/>
      <c r="J300" s="16"/>
      <c r="K300" s="15"/>
      <c r="L300" s="15"/>
      <c r="M300" s="15"/>
      <c r="N300" s="14"/>
      <c r="O300" s="13"/>
    </row>
    <row r="301" spans="1:15" ht="15.75" thickBot="1">
      <c r="A301" s="1" t="s">
        <v>3</v>
      </c>
      <c r="C301" s="12" t="str">
        <f t="shared" si="12"/>
        <v>SE - 130 Scénár maticového prístupu </v>
      </c>
      <c r="E301" s="11" t="s">
        <v>224</v>
      </c>
      <c r="F301" s="10">
        <v>169</v>
      </c>
      <c r="G301" s="9" t="s">
        <v>1</v>
      </c>
      <c r="H301" s="8" t="s">
        <v>0</v>
      </c>
      <c r="I301" s="7"/>
      <c r="J301" s="6"/>
      <c r="K301" s="5"/>
      <c r="L301" s="5"/>
      <c r="M301" s="5"/>
      <c r="N301" s="4"/>
      <c r="O301" s="3"/>
    </row>
    <row r="302" spans="1:5" ht="15">
      <c r="A302" s="1" t="s">
        <v>47</v>
      </c>
      <c r="E302" s="11"/>
    </row>
    <row r="303" spans="1:13" ht="15">
      <c r="A303" s="1" t="s">
        <v>47</v>
      </c>
      <c r="B303" s="53"/>
      <c r="C303" s="54"/>
      <c r="D303" s="53"/>
      <c r="E303" s="11"/>
      <c r="F303" s="52" t="s">
        <v>223</v>
      </c>
      <c r="H303" s="51" t="s">
        <v>57</v>
      </c>
      <c r="I303" s="50" t="s">
        <v>222</v>
      </c>
      <c r="J303" s="49"/>
      <c r="K303" s="49"/>
      <c r="L303" s="49"/>
      <c r="M303" s="49"/>
    </row>
    <row r="304" spans="1:5" ht="15.75" thickBot="1">
      <c r="A304" s="1" t="s">
        <v>47</v>
      </c>
      <c r="E304" s="11"/>
    </row>
    <row r="305" spans="1:15" ht="15.75">
      <c r="A305" s="1" t="s">
        <v>47</v>
      </c>
      <c r="B305" s="45"/>
      <c r="C305" s="12"/>
      <c r="D305" s="45"/>
      <c r="E305" s="11"/>
      <c r="G305" s="48"/>
      <c r="H305" s="47"/>
      <c r="I305" s="46"/>
      <c r="J305" s="86" t="s">
        <v>55</v>
      </c>
      <c r="K305" s="87"/>
      <c r="L305" s="87"/>
      <c r="M305" s="88"/>
      <c r="N305" s="89" t="s">
        <v>54</v>
      </c>
      <c r="O305" s="92" t="s">
        <v>53</v>
      </c>
    </row>
    <row r="306" spans="1:15" ht="33" customHeight="1">
      <c r="A306" s="1" t="s">
        <v>47</v>
      </c>
      <c r="B306" s="45"/>
      <c r="C306" s="12"/>
      <c r="D306" s="45"/>
      <c r="E306" s="11"/>
      <c r="F306" s="10"/>
      <c r="G306" s="44"/>
      <c r="H306" s="43"/>
      <c r="I306" s="95" t="s">
        <v>52</v>
      </c>
      <c r="J306" s="96"/>
      <c r="K306" s="97" t="s">
        <v>51</v>
      </c>
      <c r="L306" s="98"/>
      <c r="M306" s="98" t="s">
        <v>50</v>
      </c>
      <c r="N306" s="90"/>
      <c r="O306" s="93"/>
    </row>
    <row r="307" spans="1:15" ht="33" customHeight="1">
      <c r="A307" s="1" t="s">
        <v>47</v>
      </c>
      <c r="B307" s="45"/>
      <c r="C307" s="12"/>
      <c r="D307" s="45"/>
      <c r="E307" s="11"/>
      <c r="F307" s="10"/>
      <c r="G307" s="44"/>
      <c r="H307" s="43"/>
      <c r="I307" s="102" t="s">
        <v>49</v>
      </c>
      <c r="J307" s="102" t="s">
        <v>48</v>
      </c>
      <c r="K307" s="99"/>
      <c r="L307" s="100"/>
      <c r="M307" s="101"/>
      <c r="N307" s="90"/>
      <c r="O307" s="93"/>
    </row>
    <row r="308" spans="1:15" ht="33" customHeight="1">
      <c r="A308" s="1" t="s">
        <v>47</v>
      </c>
      <c r="C308" s="12"/>
      <c r="E308" s="11"/>
      <c r="F308" s="10"/>
      <c r="G308" s="44"/>
      <c r="H308" s="43"/>
      <c r="I308" s="103"/>
      <c r="J308" s="103"/>
      <c r="K308" s="42" t="s">
        <v>49</v>
      </c>
      <c r="L308" s="42" t="s">
        <v>48</v>
      </c>
      <c r="M308" s="100"/>
      <c r="N308" s="91"/>
      <c r="O308" s="94"/>
    </row>
    <row r="309" spans="1:15" ht="15">
      <c r="A309" s="1" t="s">
        <v>47</v>
      </c>
      <c r="C309" s="12"/>
      <c r="E309" s="11"/>
      <c r="F309" s="10"/>
      <c r="G309" s="41"/>
      <c r="H309" s="40"/>
      <c r="I309" s="39" t="s">
        <v>46</v>
      </c>
      <c r="J309" s="39" t="s">
        <v>45</v>
      </c>
      <c r="K309" s="39" t="s">
        <v>44</v>
      </c>
      <c r="L309" s="39" t="s">
        <v>43</v>
      </c>
      <c r="M309" s="39" t="s">
        <v>42</v>
      </c>
      <c r="N309" s="38" t="s">
        <v>41</v>
      </c>
      <c r="O309" s="37" t="s">
        <v>40</v>
      </c>
    </row>
    <row r="310" spans="1:15" ht="15">
      <c r="A310" s="1" t="s">
        <v>3</v>
      </c>
      <c r="C310" s="12" t="str">
        <f aca="true" t="shared" si="13" ref="C310:C322">F$303&amp;" - "&amp;G310&amp;" "&amp;H310</f>
        <v>UK - 010 KAPITÁLOVÉ CENNÉ PAPIERE V OBCHODNEJ KNIHE</v>
      </c>
      <c r="E310" s="11" t="s">
        <v>221</v>
      </c>
      <c r="F310" s="10">
        <v>170</v>
      </c>
      <c r="G310" s="19" t="s">
        <v>38</v>
      </c>
      <c r="H310" s="20" t="s">
        <v>37</v>
      </c>
      <c r="I310" s="36"/>
      <c r="J310" s="35"/>
      <c r="K310" s="35"/>
      <c r="L310" s="35"/>
      <c r="M310" s="35"/>
      <c r="N310" s="34">
        <f>'C2100'!N311+'C2100'!N316+'C2100'!N317+'C2100'!N318</f>
        <v>0</v>
      </c>
      <c r="O310" s="33">
        <f>12.5*'C2100'!N310</f>
        <v>0</v>
      </c>
    </row>
    <row r="311" spans="1:15" ht="15">
      <c r="A311" s="1" t="s">
        <v>3</v>
      </c>
      <c r="C311" s="12" t="str">
        <f t="shared" si="13"/>
        <v>UK - 020 Všeobecné riziko</v>
      </c>
      <c r="E311" s="11" t="s">
        <v>220</v>
      </c>
      <c r="F311" s="10">
        <v>171</v>
      </c>
      <c r="G311" s="19" t="s">
        <v>35</v>
      </c>
      <c r="H311" s="20" t="s">
        <v>34</v>
      </c>
      <c r="I311" s="27"/>
      <c r="J311" s="26"/>
      <c r="K311" s="32">
        <f>'C2100'!K314+'C2100'!K315</f>
        <v>0</v>
      </c>
      <c r="L311" s="32">
        <f>'C2100'!L314+'C2100'!L315</f>
        <v>0</v>
      </c>
      <c r="M311" s="14"/>
      <c r="N311" s="28">
        <f>0.08*'C2100'!M311</f>
        <v>0</v>
      </c>
      <c r="O311" s="21"/>
    </row>
    <row r="312" spans="1:15" ht="15">
      <c r="A312" s="1" t="s">
        <v>3</v>
      </c>
      <c r="C312" s="12" t="str">
        <f t="shared" si="13"/>
        <v>UK - 021 Deriváty</v>
      </c>
      <c r="E312" s="11" t="s">
        <v>219</v>
      </c>
      <c r="F312" s="10">
        <v>172</v>
      </c>
      <c r="G312" s="19" t="s">
        <v>32</v>
      </c>
      <c r="H312" s="18" t="s">
        <v>31</v>
      </c>
      <c r="I312" s="27"/>
      <c r="J312" s="26"/>
      <c r="K312" s="15"/>
      <c r="L312" s="15"/>
      <c r="M312" s="29"/>
      <c r="N312" s="29"/>
      <c r="O312" s="21"/>
    </row>
    <row r="313" spans="1:15" ht="15">
      <c r="A313" s="1" t="s">
        <v>3</v>
      </c>
      <c r="C313" s="12" t="str">
        <f t="shared" si="13"/>
        <v>UK - 022 Iné aktíva a záväzky</v>
      </c>
      <c r="E313" s="11" t="s">
        <v>218</v>
      </c>
      <c r="F313" s="10">
        <v>173</v>
      </c>
      <c r="G313" s="19" t="s">
        <v>29</v>
      </c>
      <c r="H313" s="18" t="s">
        <v>28</v>
      </c>
      <c r="I313" s="27"/>
      <c r="J313" s="26"/>
      <c r="K313" s="15"/>
      <c r="L313" s="15"/>
      <c r="M313" s="29"/>
      <c r="N313" s="29"/>
      <c r="O313" s="21"/>
    </row>
    <row r="314" spans="1:15" ht="22.5">
      <c r="A314" s="1" t="s">
        <v>3</v>
      </c>
      <c r="C314" s="12" t="str">
        <f t="shared" si="13"/>
        <v>UK - 030 Značne diverzifikované futures na akciový index obchodované na burze, na ktoré sa uplatňuje osobitný prístup</v>
      </c>
      <c r="E314" s="11" t="s">
        <v>217</v>
      </c>
      <c r="F314" s="10">
        <v>174</v>
      </c>
      <c r="G314" s="19" t="s">
        <v>26</v>
      </c>
      <c r="H314" s="18" t="s">
        <v>25</v>
      </c>
      <c r="I314" s="31"/>
      <c r="J314" s="30"/>
      <c r="K314" s="30"/>
      <c r="L314" s="30"/>
      <c r="M314" s="15"/>
      <c r="N314" s="29"/>
      <c r="O314" s="21"/>
    </row>
    <row r="315" spans="1:15" ht="22.5">
      <c r="A315" s="1" t="s">
        <v>3</v>
      </c>
      <c r="C315" s="12" t="str">
        <f t="shared" si="13"/>
        <v>UK - 040 Kapitálové cenné papiere iné než značne diverzifikované futures na akciový index obchodované na burze</v>
      </c>
      <c r="E315" s="11" t="s">
        <v>216</v>
      </c>
      <c r="F315" s="10">
        <v>175</v>
      </c>
      <c r="G315" s="19" t="s">
        <v>23</v>
      </c>
      <c r="H315" s="18" t="s">
        <v>22</v>
      </c>
      <c r="I315" s="27"/>
      <c r="J315" s="26"/>
      <c r="K315" s="26"/>
      <c r="L315" s="26"/>
      <c r="M315" s="15"/>
      <c r="N315" s="29"/>
      <c r="O315" s="21"/>
    </row>
    <row r="316" spans="1:15" ht="15">
      <c r="A316" s="1" t="s">
        <v>3</v>
      </c>
      <c r="C316" s="12" t="str">
        <f t="shared" si="13"/>
        <v>UK - 050 Špecifické riziko</v>
      </c>
      <c r="E316" s="11" t="s">
        <v>215</v>
      </c>
      <c r="F316" s="10">
        <v>176</v>
      </c>
      <c r="G316" s="19" t="s">
        <v>20</v>
      </c>
      <c r="H316" s="20" t="s">
        <v>19</v>
      </c>
      <c r="I316" s="27"/>
      <c r="J316" s="26"/>
      <c r="K316" s="26"/>
      <c r="L316" s="26"/>
      <c r="M316" s="26"/>
      <c r="N316" s="28">
        <f>0.08*'C2100'!M316</f>
        <v>0</v>
      </c>
      <c r="O316" s="21"/>
    </row>
    <row r="317" spans="1:15" ht="15">
      <c r="A317" s="1" t="s">
        <v>3</v>
      </c>
      <c r="C317" s="12" t="str">
        <f t="shared" si="13"/>
        <v>UK - 080 Osobitný prístup pre pozičné riziko v PKI</v>
      </c>
      <c r="E317" s="11" t="s">
        <v>214</v>
      </c>
      <c r="F317" s="10">
        <v>177</v>
      </c>
      <c r="G317" s="19" t="s">
        <v>17</v>
      </c>
      <c r="H317" s="18" t="s">
        <v>16</v>
      </c>
      <c r="I317" s="27"/>
      <c r="J317" s="26"/>
      <c r="K317" s="26"/>
      <c r="L317" s="26"/>
      <c r="M317" s="26"/>
      <c r="N317" s="25"/>
      <c r="O317" s="21"/>
    </row>
    <row r="318" spans="1:15" ht="15">
      <c r="A318" s="1" t="s">
        <v>3</v>
      </c>
      <c r="C318" s="12" t="str">
        <f t="shared" si="13"/>
        <v>UK - 090 Dodatočné požiadavky pre opcie (riziká iné než delta)</v>
      </c>
      <c r="E318" s="11" t="s">
        <v>213</v>
      </c>
      <c r="F318" s="10">
        <v>178</v>
      </c>
      <c r="G318" s="19" t="s">
        <v>14</v>
      </c>
      <c r="H318" s="20" t="s">
        <v>13</v>
      </c>
      <c r="I318" s="24"/>
      <c r="J318" s="23"/>
      <c r="K318" s="23"/>
      <c r="L318" s="23"/>
      <c r="M318" s="23"/>
      <c r="N318" s="22">
        <f>'C2100'!N319+'C2100'!N320+'C2100'!N321+'C2100'!N322</f>
        <v>0</v>
      </c>
      <c r="O318" s="21"/>
    </row>
    <row r="319" spans="1:15" ht="15">
      <c r="A319" s="1" t="s">
        <v>3</v>
      </c>
      <c r="C319" s="12" t="str">
        <f t="shared" si="13"/>
        <v>UK - 100 Zjednodušená metóda</v>
      </c>
      <c r="E319" s="11" t="s">
        <v>212</v>
      </c>
      <c r="F319" s="10">
        <v>179</v>
      </c>
      <c r="G319" s="19" t="s">
        <v>11</v>
      </c>
      <c r="H319" s="18" t="s">
        <v>10</v>
      </c>
      <c r="I319" s="17"/>
      <c r="J319" s="16"/>
      <c r="K319" s="15"/>
      <c r="L319" s="15"/>
      <c r="M319" s="15"/>
      <c r="N319" s="14"/>
      <c r="O319" s="13"/>
    </row>
    <row r="320" spans="1:15" ht="15">
      <c r="A320" s="1" t="s">
        <v>3</v>
      </c>
      <c r="C320" s="12" t="str">
        <f t="shared" si="13"/>
        <v>UK - 110 Prístup delta plus – dodatočné požiadavky na gama riziko</v>
      </c>
      <c r="E320" s="11" t="s">
        <v>211</v>
      </c>
      <c r="F320" s="10">
        <v>180</v>
      </c>
      <c r="G320" s="19" t="s">
        <v>8</v>
      </c>
      <c r="H320" s="20" t="s">
        <v>7</v>
      </c>
      <c r="I320" s="17"/>
      <c r="J320" s="16"/>
      <c r="K320" s="15"/>
      <c r="L320" s="15"/>
      <c r="M320" s="15"/>
      <c r="N320" s="14"/>
      <c r="O320" s="13"/>
    </row>
    <row r="321" spans="1:15" ht="15">
      <c r="A321" s="1" t="s">
        <v>3</v>
      </c>
      <c r="C321" s="12" t="str">
        <f t="shared" si="13"/>
        <v>UK - 120 Prístup delta plus – dodatočné požiadavky na vega riziko</v>
      </c>
      <c r="E321" s="11" t="s">
        <v>210</v>
      </c>
      <c r="F321" s="10">
        <v>181</v>
      </c>
      <c r="G321" s="19" t="s">
        <v>5</v>
      </c>
      <c r="H321" s="18" t="s">
        <v>4</v>
      </c>
      <c r="I321" s="17"/>
      <c r="J321" s="16"/>
      <c r="K321" s="15"/>
      <c r="L321" s="15"/>
      <c r="M321" s="15"/>
      <c r="N321" s="14"/>
      <c r="O321" s="13"/>
    </row>
    <row r="322" spans="1:15" ht="15.75" thickBot="1">
      <c r="A322" s="1" t="s">
        <v>3</v>
      </c>
      <c r="C322" s="12" t="str">
        <f t="shared" si="13"/>
        <v>UK - 130 Scénár maticového prístupu </v>
      </c>
      <c r="E322" s="11" t="s">
        <v>209</v>
      </c>
      <c r="F322" s="10">
        <v>182</v>
      </c>
      <c r="G322" s="9" t="s">
        <v>1</v>
      </c>
      <c r="H322" s="8" t="s">
        <v>0</v>
      </c>
      <c r="I322" s="7"/>
      <c r="J322" s="6"/>
      <c r="K322" s="5"/>
      <c r="L322" s="5"/>
      <c r="M322" s="5"/>
      <c r="N322" s="4"/>
      <c r="O322" s="3"/>
    </row>
    <row r="323" spans="1:5" ht="15">
      <c r="A323" s="1" t="s">
        <v>47</v>
      </c>
      <c r="E323" s="11"/>
    </row>
    <row r="324" spans="1:13" ht="15">
      <c r="A324" s="1" t="s">
        <v>47</v>
      </c>
      <c r="B324" s="53"/>
      <c r="C324" s="54"/>
      <c r="D324" s="53"/>
      <c r="E324" s="11"/>
      <c r="F324" s="52" t="s">
        <v>208</v>
      </c>
      <c r="H324" s="51" t="s">
        <v>57</v>
      </c>
      <c r="I324" s="50" t="s">
        <v>207</v>
      </c>
      <c r="J324" s="49"/>
      <c r="K324" s="49"/>
      <c r="L324" s="49"/>
      <c r="M324" s="49"/>
    </row>
    <row r="325" spans="1:5" ht="15.75" thickBot="1">
      <c r="A325" s="1" t="s">
        <v>47</v>
      </c>
      <c r="E325" s="11"/>
    </row>
    <row r="326" spans="1:15" ht="15.75">
      <c r="A326" s="1" t="s">
        <v>47</v>
      </c>
      <c r="B326" s="45"/>
      <c r="C326" s="12"/>
      <c r="D326" s="45"/>
      <c r="E326" s="11"/>
      <c r="G326" s="48"/>
      <c r="H326" s="47"/>
      <c r="I326" s="46"/>
      <c r="J326" s="86" t="s">
        <v>55</v>
      </c>
      <c r="K326" s="87"/>
      <c r="L326" s="87"/>
      <c r="M326" s="88"/>
      <c r="N326" s="89" t="s">
        <v>54</v>
      </c>
      <c r="O326" s="92" t="s">
        <v>53</v>
      </c>
    </row>
    <row r="327" spans="1:15" ht="33" customHeight="1">
      <c r="A327" s="1" t="s">
        <v>47</v>
      </c>
      <c r="B327" s="45"/>
      <c r="C327" s="12"/>
      <c r="D327" s="45"/>
      <c r="E327" s="11"/>
      <c r="F327" s="10"/>
      <c r="G327" s="44"/>
      <c r="H327" s="43"/>
      <c r="I327" s="95" t="s">
        <v>52</v>
      </c>
      <c r="J327" s="96"/>
      <c r="K327" s="97" t="s">
        <v>51</v>
      </c>
      <c r="L327" s="98"/>
      <c r="M327" s="98" t="s">
        <v>50</v>
      </c>
      <c r="N327" s="90"/>
      <c r="O327" s="93"/>
    </row>
    <row r="328" spans="1:15" ht="33" customHeight="1">
      <c r="A328" s="1" t="s">
        <v>47</v>
      </c>
      <c r="B328" s="45"/>
      <c r="C328" s="12"/>
      <c r="D328" s="45"/>
      <c r="E328" s="11"/>
      <c r="F328" s="10"/>
      <c r="G328" s="44"/>
      <c r="H328" s="43"/>
      <c r="I328" s="102" t="s">
        <v>49</v>
      </c>
      <c r="J328" s="102" t="s">
        <v>48</v>
      </c>
      <c r="K328" s="99"/>
      <c r="L328" s="100"/>
      <c r="M328" s="101"/>
      <c r="N328" s="90"/>
      <c r="O328" s="93"/>
    </row>
    <row r="329" spans="1:15" ht="33" customHeight="1">
      <c r="A329" s="1" t="s">
        <v>47</v>
      </c>
      <c r="C329" s="12"/>
      <c r="E329" s="11"/>
      <c r="F329" s="10"/>
      <c r="G329" s="44"/>
      <c r="H329" s="43"/>
      <c r="I329" s="103"/>
      <c r="J329" s="103"/>
      <c r="K329" s="42" t="s">
        <v>49</v>
      </c>
      <c r="L329" s="42" t="s">
        <v>48</v>
      </c>
      <c r="M329" s="100"/>
      <c r="N329" s="91"/>
      <c r="O329" s="94"/>
    </row>
    <row r="330" spans="1:15" ht="15">
      <c r="A330" s="1" t="s">
        <v>47</v>
      </c>
      <c r="C330" s="12"/>
      <c r="E330" s="11"/>
      <c r="F330" s="10"/>
      <c r="G330" s="41"/>
      <c r="H330" s="40"/>
      <c r="I330" s="39" t="s">
        <v>46</v>
      </c>
      <c r="J330" s="39" t="s">
        <v>45</v>
      </c>
      <c r="K330" s="39" t="s">
        <v>44</v>
      </c>
      <c r="L330" s="39" t="s">
        <v>43</v>
      </c>
      <c r="M330" s="39" t="s">
        <v>42</v>
      </c>
      <c r="N330" s="38" t="s">
        <v>41</v>
      </c>
      <c r="O330" s="37" t="s">
        <v>40</v>
      </c>
    </row>
    <row r="331" spans="1:15" ht="15">
      <c r="A331" s="1" t="s">
        <v>3</v>
      </c>
      <c r="C331" s="12" t="str">
        <f aca="true" t="shared" si="14" ref="C331:C343">F$324&amp;" - "&amp;G331&amp;" "&amp;H331</f>
        <v>AL - 010 KAPITÁLOVÉ CENNÉ PAPIERE V OBCHODNEJ KNIHE</v>
      </c>
      <c r="E331" s="11" t="s">
        <v>206</v>
      </c>
      <c r="F331" s="10">
        <v>183</v>
      </c>
      <c r="G331" s="19" t="s">
        <v>38</v>
      </c>
      <c r="H331" s="20" t="s">
        <v>37</v>
      </c>
      <c r="I331" s="36"/>
      <c r="J331" s="35"/>
      <c r="K331" s="35"/>
      <c r="L331" s="35"/>
      <c r="M331" s="35"/>
      <c r="N331" s="34">
        <f>'C2100'!N332+'C2100'!N337+'C2100'!N338+'C2100'!N339</f>
        <v>0</v>
      </c>
      <c r="O331" s="33">
        <f>12.5*'C2100'!N331</f>
        <v>0</v>
      </c>
    </row>
    <row r="332" spans="1:15" ht="15">
      <c r="A332" s="1" t="s">
        <v>3</v>
      </c>
      <c r="C332" s="12" t="str">
        <f t="shared" si="14"/>
        <v>AL - 020 Všeobecné riziko</v>
      </c>
      <c r="E332" s="11" t="s">
        <v>205</v>
      </c>
      <c r="F332" s="10">
        <v>184</v>
      </c>
      <c r="G332" s="19" t="s">
        <v>35</v>
      </c>
      <c r="H332" s="20" t="s">
        <v>34</v>
      </c>
      <c r="I332" s="27"/>
      <c r="J332" s="26"/>
      <c r="K332" s="32">
        <f>'C2100'!K335+'C2100'!K336</f>
        <v>0</v>
      </c>
      <c r="L332" s="32">
        <f>'C2100'!L335+'C2100'!L336</f>
        <v>0</v>
      </c>
      <c r="M332" s="14"/>
      <c r="N332" s="28">
        <f>0.08*'C2100'!M332</f>
        <v>0</v>
      </c>
      <c r="O332" s="21"/>
    </row>
    <row r="333" spans="1:15" ht="15">
      <c r="A333" s="1" t="s">
        <v>3</v>
      </c>
      <c r="C333" s="12" t="str">
        <f t="shared" si="14"/>
        <v>AL - 021 Deriváty</v>
      </c>
      <c r="E333" s="11" t="s">
        <v>204</v>
      </c>
      <c r="F333" s="10">
        <v>185</v>
      </c>
      <c r="G333" s="19" t="s">
        <v>32</v>
      </c>
      <c r="H333" s="18" t="s">
        <v>31</v>
      </c>
      <c r="I333" s="27"/>
      <c r="J333" s="26"/>
      <c r="K333" s="15"/>
      <c r="L333" s="15"/>
      <c r="M333" s="29"/>
      <c r="N333" s="29"/>
      <c r="O333" s="21"/>
    </row>
    <row r="334" spans="1:15" ht="15">
      <c r="A334" s="1" t="s">
        <v>3</v>
      </c>
      <c r="C334" s="12" t="str">
        <f t="shared" si="14"/>
        <v>AL - 022 Iné aktíva a záväzky</v>
      </c>
      <c r="E334" s="11" t="s">
        <v>203</v>
      </c>
      <c r="F334" s="10">
        <v>186</v>
      </c>
      <c r="G334" s="19" t="s">
        <v>29</v>
      </c>
      <c r="H334" s="18" t="s">
        <v>28</v>
      </c>
      <c r="I334" s="27"/>
      <c r="J334" s="26"/>
      <c r="K334" s="15"/>
      <c r="L334" s="15"/>
      <c r="M334" s="29"/>
      <c r="N334" s="29"/>
      <c r="O334" s="21"/>
    </row>
    <row r="335" spans="1:15" ht="22.5">
      <c r="A335" s="1" t="s">
        <v>3</v>
      </c>
      <c r="C335" s="12" t="str">
        <f t="shared" si="14"/>
        <v>AL - 030 Značne diverzifikované futures na akciový index obchodované na burze, na ktoré sa uplatňuje osobitný prístup</v>
      </c>
      <c r="E335" s="11" t="s">
        <v>202</v>
      </c>
      <c r="F335" s="10">
        <v>187</v>
      </c>
      <c r="G335" s="19" t="s">
        <v>26</v>
      </c>
      <c r="H335" s="18" t="s">
        <v>25</v>
      </c>
      <c r="I335" s="31"/>
      <c r="J335" s="30"/>
      <c r="K335" s="30"/>
      <c r="L335" s="30"/>
      <c r="M335" s="15"/>
      <c r="N335" s="29"/>
      <c r="O335" s="21"/>
    </row>
    <row r="336" spans="1:15" ht="22.5">
      <c r="A336" s="1" t="s">
        <v>3</v>
      </c>
      <c r="C336" s="12" t="str">
        <f t="shared" si="14"/>
        <v>AL - 040 Kapitálové cenné papiere iné než značne diverzifikované futures na akciový index obchodované na burze</v>
      </c>
      <c r="E336" s="11" t="s">
        <v>201</v>
      </c>
      <c r="F336" s="10">
        <v>188</v>
      </c>
      <c r="G336" s="19" t="s">
        <v>23</v>
      </c>
      <c r="H336" s="18" t="s">
        <v>22</v>
      </c>
      <c r="I336" s="27"/>
      <c r="J336" s="26"/>
      <c r="K336" s="26"/>
      <c r="L336" s="26"/>
      <c r="M336" s="15"/>
      <c r="N336" s="29"/>
      <c r="O336" s="21"/>
    </row>
    <row r="337" spans="1:15" ht="15">
      <c r="A337" s="1" t="s">
        <v>3</v>
      </c>
      <c r="C337" s="12" t="str">
        <f t="shared" si="14"/>
        <v>AL - 050 Špecifické riziko</v>
      </c>
      <c r="E337" s="11" t="s">
        <v>200</v>
      </c>
      <c r="F337" s="10">
        <v>189</v>
      </c>
      <c r="G337" s="19" t="s">
        <v>20</v>
      </c>
      <c r="H337" s="20" t="s">
        <v>19</v>
      </c>
      <c r="I337" s="27"/>
      <c r="J337" s="26"/>
      <c r="K337" s="26"/>
      <c r="L337" s="26"/>
      <c r="M337" s="26"/>
      <c r="N337" s="28">
        <f>0.08*'C2100'!M337</f>
        <v>0</v>
      </c>
      <c r="O337" s="21"/>
    </row>
    <row r="338" spans="1:15" ht="15">
      <c r="A338" s="1" t="s">
        <v>3</v>
      </c>
      <c r="C338" s="12" t="str">
        <f t="shared" si="14"/>
        <v>AL - 080 Osobitný prístup pre pozičné riziko v PKI</v>
      </c>
      <c r="E338" s="11" t="s">
        <v>199</v>
      </c>
      <c r="F338" s="10">
        <v>190</v>
      </c>
      <c r="G338" s="19" t="s">
        <v>17</v>
      </c>
      <c r="H338" s="18" t="s">
        <v>16</v>
      </c>
      <c r="I338" s="27"/>
      <c r="J338" s="26"/>
      <c r="K338" s="26"/>
      <c r="L338" s="26"/>
      <c r="M338" s="26"/>
      <c r="N338" s="25"/>
      <c r="O338" s="21"/>
    </row>
    <row r="339" spans="1:15" ht="15">
      <c r="A339" s="1" t="s">
        <v>3</v>
      </c>
      <c r="C339" s="12" t="str">
        <f t="shared" si="14"/>
        <v>AL - 090 Dodatočné požiadavky pre opcie (riziká iné než delta)</v>
      </c>
      <c r="E339" s="11" t="s">
        <v>198</v>
      </c>
      <c r="F339" s="10">
        <v>191</v>
      </c>
      <c r="G339" s="19" t="s">
        <v>14</v>
      </c>
      <c r="H339" s="20" t="s">
        <v>13</v>
      </c>
      <c r="I339" s="24"/>
      <c r="J339" s="23"/>
      <c r="K339" s="23"/>
      <c r="L339" s="23"/>
      <c r="M339" s="23"/>
      <c r="N339" s="22">
        <f>'C2100'!N340+'C2100'!N341+'C2100'!N342+'C2100'!N343</f>
        <v>0</v>
      </c>
      <c r="O339" s="21"/>
    </row>
    <row r="340" spans="1:15" ht="15">
      <c r="A340" s="1" t="s">
        <v>3</v>
      </c>
      <c r="C340" s="12" t="str">
        <f t="shared" si="14"/>
        <v>AL - 100 Zjednodušená metóda</v>
      </c>
      <c r="E340" s="11" t="s">
        <v>197</v>
      </c>
      <c r="F340" s="10">
        <v>192</v>
      </c>
      <c r="G340" s="19" t="s">
        <v>11</v>
      </c>
      <c r="H340" s="18" t="s">
        <v>10</v>
      </c>
      <c r="I340" s="17"/>
      <c r="J340" s="16"/>
      <c r="K340" s="15"/>
      <c r="L340" s="15"/>
      <c r="M340" s="15"/>
      <c r="N340" s="14"/>
      <c r="O340" s="13"/>
    </row>
    <row r="341" spans="1:15" ht="15">
      <c r="A341" s="1" t="s">
        <v>3</v>
      </c>
      <c r="C341" s="12" t="str">
        <f t="shared" si="14"/>
        <v>AL - 110 Prístup delta plus – dodatočné požiadavky na gama riziko</v>
      </c>
      <c r="E341" s="11" t="s">
        <v>196</v>
      </c>
      <c r="F341" s="10">
        <v>193</v>
      </c>
      <c r="G341" s="19" t="s">
        <v>8</v>
      </c>
      <c r="H341" s="20" t="s">
        <v>7</v>
      </c>
      <c r="I341" s="17"/>
      <c r="J341" s="16"/>
      <c r="K341" s="15"/>
      <c r="L341" s="15"/>
      <c r="M341" s="15"/>
      <c r="N341" s="14"/>
      <c r="O341" s="13"/>
    </row>
    <row r="342" spans="1:15" ht="15">
      <c r="A342" s="1" t="s">
        <v>3</v>
      </c>
      <c r="C342" s="12" t="str">
        <f t="shared" si="14"/>
        <v>AL - 120 Prístup delta plus – dodatočné požiadavky na vega riziko</v>
      </c>
      <c r="E342" s="11" t="s">
        <v>195</v>
      </c>
      <c r="F342" s="10">
        <v>194</v>
      </c>
      <c r="G342" s="19" t="s">
        <v>5</v>
      </c>
      <c r="H342" s="18" t="s">
        <v>4</v>
      </c>
      <c r="I342" s="17"/>
      <c r="J342" s="16"/>
      <c r="K342" s="15"/>
      <c r="L342" s="15"/>
      <c r="M342" s="15"/>
      <c r="N342" s="14"/>
      <c r="O342" s="13"/>
    </row>
    <row r="343" spans="1:15" ht="15.75" thickBot="1">
      <c r="A343" s="1" t="s">
        <v>3</v>
      </c>
      <c r="C343" s="12" t="str">
        <f t="shared" si="14"/>
        <v>AL - 130 Scénár maticového prístupu </v>
      </c>
      <c r="E343" s="11" t="s">
        <v>194</v>
      </c>
      <c r="F343" s="10">
        <v>195</v>
      </c>
      <c r="G343" s="9" t="s">
        <v>1</v>
      </c>
      <c r="H343" s="8" t="s">
        <v>0</v>
      </c>
      <c r="I343" s="7"/>
      <c r="J343" s="6"/>
      <c r="K343" s="5"/>
      <c r="L343" s="5"/>
      <c r="M343" s="5"/>
      <c r="N343" s="4"/>
      <c r="O343" s="3"/>
    </row>
    <row r="344" spans="1:5" ht="15">
      <c r="A344" s="1" t="s">
        <v>47</v>
      </c>
      <c r="E344" s="11"/>
    </row>
    <row r="345" spans="1:13" ht="15">
      <c r="A345" s="1" t="s">
        <v>47</v>
      </c>
      <c r="B345" s="53"/>
      <c r="C345" s="54"/>
      <c r="D345" s="53"/>
      <c r="E345" s="11"/>
      <c r="F345" s="52" t="s">
        <v>193</v>
      </c>
      <c r="H345" s="51" t="s">
        <v>57</v>
      </c>
      <c r="I345" s="50" t="s">
        <v>192</v>
      </c>
      <c r="J345" s="49"/>
      <c r="K345" s="49"/>
      <c r="L345" s="49"/>
      <c r="M345" s="49"/>
    </row>
    <row r="346" spans="1:5" ht="15.75" thickBot="1">
      <c r="A346" s="1" t="s">
        <v>47</v>
      </c>
      <c r="E346" s="11"/>
    </row>
    <row r="347" spans="1:15" ht="15.75">
      <c r="A347" s="1" t="s">
        <v>47</v>
      </c>
      <c r="B347" s="45"/>
      <c r="C347" s="12"/>
      <c r="D347" s="45"/>
      <c r="E347" s="11"/>
      <c r="G347" s="48"/>
      <c r="H347" s="47"/>
      <c r="I347" s="46"/>
      <c r="J347" s="86" t="s">
        <v>55</v>
      </c>
      <c r="K347" s="87"/>
      <c r="L347" s="87"/>
      <c r="M347" s="88"/>
      <c r="N347" s="89" t="s">
        <v>54</v>
      </c>
      <c r="O347" s="92" t="s">
        <v>53</v>
      </c>
    </row>
    <row r="348" spans="1:15" ht="33" customHeight="1">
      <c r="A348" s="1" t="s">
        <v>47</v>
      </c>
      <c r="B348" s="45"/>
      <c r="C348" s="12"/>
      <c r="D348" s="45"/>
      <c r="E348" s="11"/>
      <c r="F348" s="10"/>
      <c r="G348" s="44"/>
      <c r="H348" s="43"/>
      <c r="I348" s="95" t="s">
        <v>52</v>
      </c>
      <c r="J348" s="96"/>
      <c r="K348" s="97" t="s">
        <v>51</v>
      </c>
      <c r="L348" s="98"/>
      <c r="M348" s="98" t="s">
        <v>50</v>
      </c>
      <c r="N348" s="90"/>
      <c r="O348" s="93"/>
    </row>
    <row r="349" spans="1:15" ht="33" customHeight="1">
      <c r="A349" s="1" t="s">
        <v>47</v>
      </c>
      <c r="B349" s="45"/>
      <c r="C349" s="12"/>
      <c r="D349" s="45"/>
      <c r="E349" s="11"/>
      <c r="F349" s="10"/>
      <c r="G349" s="44"/>
      <c r="H349" s="43"/>
      <c r="I349" s="102" t="s">
        <v>49</v>
      </c>
      <c r="J349" s="102" t="s">
        <v>48</v>
      </c>
      <c r="K349" s="99"/>
      <c r="L349" s="100"/>
      <c r="M349" s="101"/>
      <c r="N349" s="90"/>
      <c r="O349" s="93"/>
    </row>
    <row r="350" spans="1:15" ht="33" customHeight="1">
      <c r="A350" s="1" t="s">
        <v>47</v>
      </c>
      <c r="C350" s="12"/>
      <c r="E350" s="11"/>
      <c r="F350" s="10"/>
      <c r="G350" s="44"/>
      <c r="H350" s="43"/>
      <c r="I350" s="103"/>
      <c r="J350" s="103"/>
      <c r="K350" s="42" t="s">
        <v>49</v>
      </c>
      <c r="L350" s="42" t="s">
        <v>48</v>
      </c>
      <c r="M350" s="100"/>
      <c r="N350" s="91"/>
      <c r="O350" s="94"/>
    </row>
    <row r="351" spans="1:15" ht="15">
      <c r="A351" s="1" t="s">
        <v>47</v>
      </c>
      <c r="C351" s="12"/>
      <c r="E351" s="11"/>
      <c r="F351" s="10"/>
      <c r="G351" s="41"/>
      <c r="H351" s="40"/>
      <c r="I351" s="39" t="s">
        <v>46</v>
      </c>
      <c r="J351" s="39" t="s">
        <v>45</v>
      </c>
      <c r="K351" s="39" t="s">
        <v>44</v>
      </c>
      <c r="L351" s="39" t="s">
        <v>43</v>
      </c>
      <c r="M351" s="39" t="s">
        <v>42</v>
      </c>
      <c r="N351" s="38" t="s">
        <v>41</v>
      </c>
      <c r="O351" s="37" t="s">
        <v>40</v>
      </c>
    </row>
    <row r="352" spans="1:15" ht="15">
      <c r="A352" s="1" t="s">
        <v>3</v>
      </c>
      <c r="C352" s="12" t="str">
        <f aca="true" t="shared" si="15" ref="C352:C364">F$345&amp;" - "&amp;G352&amp;" "&amp;H352</f>
        <v>JP - 010 KAPITÁLOVÉ CENNÉ PAPIERE V OBCHODNEJ KNIHE</v>
      </c>
      <c r="E352" s="11" t="s">
        <v>191</v>
      </c>
      <c r="F352" s="10">
        <v>196</v>
      </c>
      <c r="G352" s="19" t="s">
        <v>38</v>
      </c>
      <c r="H352" s="20" t="s">
        <v>37</v>
      </c>
      <c r="I352" s="36"/>
      <c r="J352" s="35"/>
      <c r="K352" s="35"/>
      <c r="L352" s="35"/>
      <c r="M352" s="35"/>
      <c r="N352" s="34">
        <f>'C2100'!N353+'C2100'!N358+'C2100'!N359+'C2100'!N360</f>
        <v>0</v>
      </c>
      <c r="O352" s="33">
        <f>12.5*'C2100'!N352</f>
        <v>0</v>
      </c>
    </row>
    <row r="353" spans="1:15" ht="15">
      <c r="A353" s="1" t="s">
        <v>3</v>
      </c>
      <c r="C353" s="12" t="str">
        <f t="shared" si="15"/>
        <v>JP - 020 Všeobecné riziko</v>
      </c>
      <c r="E353" s="11" t="s">
        <v>190</v>
      </c>
      <c r="F353" s="10">
        <v>197</v>
      </c>
      <c r="G353" s="19" t="s">
        <v>35</v>
      </c>
      <c r="H353" s="20" t="s">
        <v>34</v>
      </c>
      <c r="I353" s="27"/>
      <c r="J353" s="26"/>
      <c r="K353" s="32">
        <f>'C2100'!K356+'C2100'!K357</f>
        <v>0</v>
      </c>
      <c r="L353" s="32">
        <f>'C2100'!L356+'C2100'!L357</f>
        <v>0</v>
      </c>
      <c r="M353" s="14"/>
      <c r="N353" s="28">
        <f>0.08*'C2100'!M353</f>
        <v>0</v>
      </c>
      <c r="O353" s="21"/>
    </row>
    <row r="354" spans="1:15" ht="15">
      <c r="A354" s="1" t="s">
        <v>3</v>
      </c>
      <c r="C354" s="12" t="str">
        <f t="shared" si="15"/>
        <v>JP - 021 Deriváty</v>
      </c>
      <c r="E354" s="11" t="s">
        <v>189</v>
      </c>
      <c r="F354" s="10">
        <v>198</v>
      </c>
      <c r="G354" s="19" t="s">
        <v>32</v>
      </c>
      <c r="H354" s="18" t="s">
        <v>31</v>
      </c>
      <c r="I354" s="27"/>
      <c r="J354" s="26"/>
      <c r="K354" s="15"/>
      <c r="L354" s="15"/>
      <c r="M354" s="29"/>
      <c r="N354" s="29"/>
      <c r="O354" s="21"/>
    </row>
    <row r="355" spans="1:15" ht="15">
      <c r="A355" s="1" t="s">
        <v>3</v>
      </c>
      <c r="C355" s="12" t="str">
        <f t="shared" si="15"/>
        <v>JP - 022 Iné aktíva a záväzky</v>
      </c>
      <c r="E355" s="11" t="s">
        <v>188</v>
      </c>
      <c r="F355" s="10">
        <v>199</v>
      </c>
      <c r="G355" s="19" t="s">
        <v>29</v>
      </c>
      <c r="H355" s="18" t="s">
        <v>28</v>
      </c>
      <c r="I355" s="27"/>
      <c r="J355" s="26"/>
      <c r="K355" s="15"/>
      <c r="L355" s="15"/>
      <c r="M355" s="29"/>
      <c r="N355" s="29"/>
      <c r="O355" s="21"/>
    </row>
    <row r="356" spans="1:15" ht="22.5">
      <c r="A356" s="1" t="s">
        <v>3</v>
      </c>
      <c r="C356" s="12" t="str">
        <f t="shared" si="15"/>
        <v>JP - 030 Značne diverzifikované futures na akciový index obchodované na burze, na ktoré sa uplatňuje osobitný prístup</v>
      </c>
      <c r="E356" s="11" t="s">
        <v>187</v>
      </c>
      <c r="F356" s="10">
        <v>200</v>
      </c>
      <c r="G356" s="19" t="s">
        <v>26</v>
      </c>
      <c r="H356" s="18" t="s">
        <v>25</v>
      </c>
      <c r="I356" s="31"/>
      <c r="J356" s="30"/>
      <c r="K356" s="30"/>
      <c r="L356" s="30"/>
      <c r="M356" s="15"/>
      <c r="N356" s="29"/>
      <c r="O356" s="21"/>
    </row>
    <row r="357" spans="1:15" ht="22.5">
      <c r="A357" s="1" t="s">
        <v>3</v>
      </c>
      <c r="C357" s="12" t="str">
        <f t="shared" si="15"/>
        <v>JP - 040 Kapitálové cenné papiere iné než značne diverzifikované futures na akciový index obchodované na burze</v>
      </c>
      <c r="E357" s="11" t="s">
        <v>186</v>
      </c>
      <c r="F357" s="10">
        <v>201</v>
      </c>
      <c r="G357" s="19" t="s">
        <v>23</v>
      </c>
      <c r="H357" s="18" t="s">
        <v>22</v>
      </c>
      <c r="I357" s="27"/>
      <c r="J357" s="26"/>
      <c r="K357" s="26"/>
      <c r="L357" s="26"/>
      <c r="M357" s="15"/>
      <c r="N357" s="29"/>
      <c r="O357" s="21"/>
    </row>
    <row r="358" spans="1:15" ht="15">
      <c r="A358" s="1" t="s">
        <v>3</v>
      </c>
      <c r="C358" s="12" t="str">
        <f t="shared" si="15"/>
        <v>JP - 050 Špecifické riziko</v>
      </c>
      <c r="E358" s="11" t="s">
        <v>185</v>
      </c>
      <c r="F358" s="10">
        <v>202</v>
      </c>
      <c r="G358" s="19" t="s">
        <v>20</v>
      </c>
      <c r="H358" s="20" t="s">
        <v>19</v>
      </c>
      <c r="I358" s="27"/>
      <c r="J358" s="26"/>
      <c r="K358" s="26"/>
      <c r="L358" s="26"/>
      <c r="M358" s="26"/>
      <c r="N358" s="28">
        <f>0.08*'C2100'!M358</f>
        <v>0</v>
      </c>
      <c r="O358" s="21"/>
    </row>
    <row r="359" spans="1:15" ht="15">
      <c r="A359" s="1" t="s">
        <v>3</v>
      </c>
      <c r="C359" s="12" t="str">
        <f t="shared" si="15"/>
        <v>JP - 080 Osobitný prístup pre pozičné riziko v PKI</v>
      </c>
      <c r="E359" s="11" t="s">
        <v>184</v>
      </c>
      <c r="F359" s="10">
        <v>203</v>
      </c>
      <c r="G359" s="19" t="s">
        <v>17</v>
      </c>
      <c r="H359" s="18" t="s">
        <v>16</v>
      </c>
      <c r="I359" s="27"/>
      <c r="J359" s="26"/>
      <c r="K359" s="26"/>
      <c r="L359" s="26"/>
      <c r="M359" s="26"/>
      <c r="N359" s="25"/>
      <c r="O359" s="21"/>
    </row>
    <row r="360" spans="1:15" ht="15">
      <c r="A360" s="1" t="s">
        <v>3</v>
      </c>
      <c r="C360" s="12" t="str">
        <f t="shared" si="15"/>
        <v>JP - 090 Dodatočné požiadavky pre opcie (riziká iné než delta)</v>
      </c>
      <c r="E360" s="11" t="s">
        <v>183</v>
      </c>
      <c r="F360" s="10">
        <v>204</v>
      </c>
      <c r="G360" s="19" t="s">
        <v>14</v>
      </c>
      <c r="H360" s="20" t="s">
        <v>13</v>
      </c>
      <c r="I360" s="24"/>
      <c r="J360" s="23"/>
      <c r="K360" s="23"/>
      <c r="L360" s="23"/>
      <c r="M360" s="23"/>
      <c r="N360" s="22">
        <f>'C2100'!N361+'C2100'!N362+'C2100'!N363+'C2100'!N364</f>
        <v>0</v>
      </c>
      <c r="O360" s="21"/>
    </row>
    <row r="361" spans="1:15" ht="15">
      <c r="A361" s="1" t="s">
        <v>3</v>
      </c>
      <c r="C361" s="12" t="str">
        <f t="shared" si="15"/>
        <v>JP - 100 Zjednodušená metóda</v>
      </c>
      <c r="E361" s="11" t="s">
        <v>182</v>
      </c>
      <c r="F361" s="10">
        <v>205</v>
      </c>
      <c r="G361" s="19" t="s">
        <v>11</v>
      </c>
      <c r="H361" s="18" t="s">
        <v>10</v>
      </c>
      <c r="I361" s="17"/>
      <c r="J361" s="16"/>
      <c r="K361" s="15"/>
      <c r="L361" s="15"/>
      <c r="M361" s="15"/>
      <c r="N361" s="14"/>
      <c r="O361" s="13"/>
    </row>
    <row r="362" spans="1:15" ht="15">
      <c r="A362" s="1" t="s">
        <v>3</v>
      </c>
      <c r="C362" s="12" t="str">
        <f t="shared" si="15"/>
        <v>JP - 110 Prístup delta plus – dodatočné požiadavky na gama riziko</v>
      </c>
      <c r="E362" s="11" t="s">
        <v>181</v>
      </c>
      <c r="F362" s="10">
        <v>206</v>
      </c>
      <c r="G362" s="19" t="s">
        <v>8</v>
      </c>
      <c r="H362" s="20" t="s">
        <v>7</v>
      </c>
      <c r="I362" s="17"/>
      <c r="J362" s="16"/>
      <c r="K362" s="15"/>
      <c r="L362" s="15"/>
      <c r="M362" s="15"/>
      <c r="N362" s="14"/>
      <c r="O362" s="13"/>
    </row>
    <row r="363" spans="1:15" ht="15">
      <c r="A363" s="1" t="s">
        <v>3</v>
      </c>
      <c r="C363" s="12" t="str">
        <f t="shared" si="15"/>
        <v>JP - 120 Prístup delta plus – dodatočné požiadavky na vega riziko</v>
      </c>
      <c r="E363" s="11" t="s">
        <v>180</v>
      </c>
      <c r="F363" s="10">
        <v>207</v>
      </c>
      <c r="G363" s="19" t="s">
        <v>5</v>
      </c>
      <c r="H363" s="18" t="s">
        <v>4</v>
      </c>
      <c r="I363" s="17"/>
      <c r="J363" s="16"/>
      <c r="K363" s="15"/>
      <c r="L363" s="15"/>
      <c r="M363" s="15"/>
      <c r="N363" s="14"/>
      <c r="O363" s="13"/>
    </row>
    <row r="364" spans="1:15" ht="15.75" thickBot="1">
      <c r="A364" s="1" t="s">
        <v>3</v>
      </c>
      <c r="C364" s="12" t="str">
        <f t="shared" si="15"/>
        <v>JP - 130 Scénár maticového prístupu </v>
      </c>
      <c r="E364" s="11" t="s">
        <v>179</v>
      </c>
      <c r="F364" s="10">
        <v>208</v>
      </c>
      <c r="G364" s="9" t="s">
        <v>1</v>
      </c>
      <c r="H364" s="8" t="s">
        <v>0</v>
      </c>
      <c r="I364" s="7"/>
      <c r="J364" s="6"/>
      <c r="K364" s="5"/>
      <c r="L364" s="5"/>
      <c r="M364" s="5"/>
      <c r="N364" s="4"/>
      <c r="O364" s="3"/>
    </row>
    <row r="365" spans="1:5" ht="15.75" thickBot="1">
      <c r="A365" s="1" t="s">
        <v>47</v>
      </c>
      <c r="E365" s="11"/>
    </row>
    <row r="366" spans="1:13" ht="15.75" thickBot="1">
      <c r="A366" s="1" t="s">
        <v>47</v>
      </c>
      <c r="B366" s="53"/>
      <c r="C366" s="54"/>
      <c r="D366" s="53"/>
      <c r="E366" s="11"/>
      <c r="F366" s="52" t="s">
        <v>178</v>
      </c>
      <c r="H366" s="51" t="s">
        <v>57</v>
      </c>
      <c r="I366" s="57" t="s">
        <v>177</v>
      </c>
      <c r="J366" s="56"/>
      <c r="K366" s="55"/>
      <c r="L366" s="49"/>
      <c r="M366" s="49"/>
    </row>
    <row r="367" spans="1:5" ht="15.75" thickBot="1">
      <c r="A367" s="1" t="s">
        <v>47</v>
      </c>
      <c r="E367" s="11"/>
    </row>
    <row r="368" spans="1:15" ht="15.75">
      <c r="A368" s="1" t="s">
        <v>47</v>
      </c>
      <c r="B368" s="45"/>
      <c r="C368" s="12"/>
      <c r="D368" s="45"/>
      <c r="E368" s="11"/>
      <c r="G368" s="48"/>
      <c r="H368" s="47"/>
      <c r="I368" s="46"/>
      <c r="J368" s="86" t="s">
        <v>55</v>
      </c>
      <c r="K368" s="87"/>
      <c r="L368" s="87"/>
      <c r="M368" s="88"/>
      <c r="N368" s="89" t="s">
        <v>54</v>
      </c>
      <c r="O368" s="92" t="s">
        <v>53</v>
      </c>
    </row>
    <row r="369" spans="1:15" ht="33" customHeight="1">
      <c r="A369" s="1" t="s">
        <v>47</v>
      </c>
      <c r="B369" s="45"/>
      <c r="C369" s="12"/>
      <c r="D369" s="45"/>
      <c r="E369" s="11"/>
      <c r="F369" s="10"/>
      <c r="G369" s="44"/>
      <c r="H369" s="43"/>
      <c r="I369" s="95" t="s">
        <v>52</v>
      </c>
      <c r="J369" s="96"/>
      <c r="K369" s="97" t="s">
        <v>51</v>
      </c>
      <c r="L369" s="98"/>
      <c r="M369" s="98" t="s">
        <v>50</v>
      </c>
      <c r="N369" s="90"/>
      <c r="O369" s="93"/>
    </row>
    <row r="370" spans="1:15" ht="33" customHeight="1">
      <c r="A370" s="1" t="s">
        <v>47</v>
      </c>
      <c r="B370" s="45"/>
      <c r="C370" s="12"/>
      <c r="D370" s="45"/>
      <c r="E370" s="11"/>
      <c r="F370" s="10"/>
      <c r="G370" s="44"/>
      <c r="H370" s="43"/>
      <c r="I370" s="102" t="s">
        <v>49</v>
      </c>
      <c r="J370" s="102" t="s">
        <v>48</v>
      </c>
      <c r="K370" s="99"/>
      <c r="L370" s="100"/>
      <c r="M370" s="101"/>
      <c r="N370" s="90"/>
      <c r="O370" s="93"/>
    </row>
    <row r="371" spans="1:15" ht="33" customHeight="1">
      <c r="A371" s="1" t="s">
        <v>47</v>
      </c>
      <c r="C371" s="12"/>
      <c r="E371" s="11"/>
      <c r="F371" s="10"/>
      <c r="G371" s="44"/>
      <c r="H371" s="43"/>
      <c r="I371" s="103"/>
      <c r="J371" s="103"/>
      <c r="K371" s="42" t="s">
        <v>49</v>
      </c>
      <c r="L371" s="42" t="s">
        <v>48</v>
      </c>
      <c r="M371" s="100"/>
      <c r="N371" s="91"/>
      <c r="O371" s="94"/>
    </row>
    <row r="372" spans="1:15" ht="15">
      <c r="A372" s="1" t="s">
        <v>47</v>
      </c>
      <c r="C372" s="12"/>
      <c r="E372" s="11"/>
      <c r="F372" s="10"/>
      <c r="G372" s="41"/>
      <c r="H372" s="40"/>
      <c r="I372" s="39" t="s">
        <v>46</v>
      </c>
      <c r="J372" s="39" t="s">
        <v>45</v>
      </c>
      <c r="K372" s="39" t="s">
        <v>44</v>
      </c>
      <c r="L372" s="39" t="s">
        <v>43</v>
      </c>
      <c r="M372" s="39" t="s">
        <v>42</v>
      </c>
      <c r="N372" s="38" t="s">
        <v>41</v>
      </c>
      <c r="O372" s="37" t="s">
        <v>40</v>
      </c>
    </row>
    <row r="373" spans="1:15" ht="15">
      <c r="A373" s="1" t="s">
        <v>3</v>
      </c>
      <c r="C373" s="12" t="str">
        <f aca="true" t="shared" si="16" ref="C373:C385">F$366&amp;" - "&amp;G373&amp;" "&amp;H373</f>
        <v>MK - 010 KAPITÁLOVÉ CENNÉ PAPIERE V OBCHODNEJ KNIHE</v>
      </c>
      <c r="E373" s="11" t="s">
        <v>176</v>
      </c>
      <c r="F373" s="10">
        <v>209</v>
      </c>
      <c r="G373" s="19" t="s">
        <v>38</v>
      </c>
      <c r="H373" s="20" t="s">
        <v>37</v>
      </c>
      <c r="I373" s="36"/>
      <c r="J373" s="35"/>
      <c r="K373" s="35"/>
      <c r="L373" s="35"/>
      <c r="M373" s="35"/>
      <c r="N373" s="34">
        <f>'C2100'!N374+'C2100'!N379+'C2100'!N380+'C2100'!N381</f>
        <v>0</v>
      </c>
      <c r="O373" s="33">
        <f>12.5*'C2100'!N373</f>
        <v>0</v>
      </c>
    </row>
    <row r="374" spans="1:15" ht="15">
      <c r="A374" s="1" t="s">
        <v>3</v>
      </c>
      <c r="C374" s="12" t="str">
        <f t="shared" si="16"/>
        <v>MK - 020 Všeobecné riziko</v>
      </c>
      <c r="E374" s="11" t="s">
        <v>175</v>
      </c>
      <c r="F374" s="10">
        <v>210</v>
      </c>
      <c r="G374" s="19" t="s">
        <v>35</v>
      </c>
      <c r="H374" s="20" t="s">
        <v>34</v>
      </c>
      <c r="I374" s="27"/>
      <c r="J374" s="26"/>
      <c r="K374" s="32">
        <f>'C2100'!K377+'C2100'!K378</f>
        <v>0</v>
      </c>
      <c r="L374" s="32">
        <f>'C2100'!L377+'C2100'!L378</f>
        <v>0</v>
      </c>
      <c r="M374" s="14"/>
      <c r="N374" s="28">
        <f>0.08*'C2100'!M374</f>
        <v>0</v>
      </c>
      <c r="O374" s="21"/>
    </row>
    <row r="375" spans="1:15" ht="15">
      <c r="A375" s="1" t="s">
        <v>3</v>
      </c>
      <c r="C375" s="12" t="str">
        <f t="shared" si="16"/>
        <v>MK - 021 Deriváty</v>
      </c>
      <c r="E375" s="11" t="s">
        <v>174</v>
      </c>
      <c r="F375" s="10">
        <v>211</v>
      </c>
      <c r="G375" s="19" t="s">
        <v>32</v>
      </c>
      <c r="H375" s="18" t="s">
        <v>31</v>
      </c>
      <c r="I375" s="27"/>
      <c r="J375" s="26"/>
      <c r="K375" s="15"/>
      <c r="L375" s="15"/>
      <c r="M375" s="29"/>
      <c r="N375" s="29"/>
      <c r="O375" s="21"/>
    </row>
    <row r="376" spans="1:15" ht="15">
      <c r="A376" s="1" t="s">
        <v>3</v>
      </c>
      <c r="C376" s="12" t="str">
        <f t="shared" si="16"/>
        <v>MK - 022 Iné aktíva a záväzky</v>
      </c>
      <c r="E376" s="11" t="s">
        <v>173</v>
      </c>
      <c r="F376" s="10">
        <v>212</v>
      </c>
      <c r="G376" s="19" t="s">
        <v>29</v>
      </c>
      <c r="H376" s="18" t="s">
        <v>28</v>
      </c>
      <c r="I376" s="27"/>
      <c r="J376" s="26"/>
      <c r="K376" s="15"/>
      <c r="L376" s="15"/>
      <c r="M376" s="29"/>
      <c r="N376" s="29"/>
      <c r="O376" s="21"/>
    </row>
    <row r="377" spans="1:15" ht="22.5">
      <c r="A377" s="1" t="s">
        <v>3</v>
      </c>
      <c r="C377" s="12" t="str">
        <f t="shared" si="16"/>
        <v>MK - 030 Značne diverzifikované futures na akciový index obchodované na burze, na ktoré sa uplatňuje osobitný prístup</v>
      </c>
      <c r="E377" s="11" t="s">
        <v>172</v>
      </c>
      <c r="F377" s="10">
        <v>213</v>
      </c>
      <c r="G377" s="19" t="s">
        <v>26</v>
      </c>
      <c r="H377" s="18" t="s">
        <v>25</v>
      </c>
      <c r="I377" s="31"/>
      <c r="J377" s="30"/>
      <c r="K377" s="30"/>
      <c r="L377" s="30"/>
      <c r="M377" s="15"/>
      <c r="N377" s="29"/>
      <c r="O377" s="21"/>
    </row>
    <row r="378" spans="1:15" ht="22.5">
      <c r="A378" s="1" t="s">
        <v>3</v>
      </c>
      <c r="C378" s="12" t="str">
        <f t="shared" si="16"/>
        <v>MK - 040 Kapitálové cenné papiere iné než značne diverzifikované futures na akciový index obchodované na burze</v>
      </c>
      <c r="E378" s="11" t="s">
        <v>171</v>
      </c>
      <c r="F378" s="10">
        <v>214</v>
      </c>
      <c r="G378" s="19" t="s">
        <v>23</v>
      </c>
      <c r="H378" s="18" t="s">
        <v>22</v>
      </c>
      <c r="I378" s="27"/>
      <c r="J378" s="26"/>
      <c r="K378" s="26"/>
      <c r="L378" s="26"/>
      <c r="M378" s="15"/>
      <c r="N378" s="29"/>
      <c r="O378" s="21"/>
    </row>
    <row r="379" spans="1:15" ht="15">
      <c r="A379" s="1" t="s">
        <v>3</v>
      </c>
      <c r="C379" s="12" t="str">
        <f t="shared" si="16"/>
        <v>MK - 050 Špecifické riziko</v>
      </c>
      <c r="E379" s="11" t="s">
        <v>170</v>
      </c>
      <c r="F379" s="10">
        <v>215</v>
      </c>
      <c r="G379" s="19" t="s">
        <v>20</v>
      </c>
      <c r="H379" s="20" t="s">
        <v>19</v>
      </c>
      <c r="I379" s="27"/>
      <c r="J379" s="26"/>
      <c r="K379" s="26"/>
      <c r="L379" s="26"/>
      <c r="M379" s="26"/>
      <c r="N379" s="28">
        <f>0.08*'C2100'!M379</f>
        <v>0</v>
      </c>
      <c r="O379" s="21"/>
    </row>
    <row r="380" spans="1:15" ht="15">
      <c r="A380" s="1" t="s">
        <v>3</v>
      </c>
      <c r="C380" s="12" t="str">
        <f t="shared" si="16"/>
        <v>MK - 080 Osobitný prístup pre pozičné riziko v PKI</v>
      </c>
      <c r="E380" s="11" t="s">
        <v>169</v>
      </c>
      <c r="F380" s="10">
        <v>216</v>
      </c>
      <c r="G380" s="19" t="s">
        <v>17</v>
      </c>
      <c r="H380" s="18" t="s">
        <v>16</v>
      </c>
      <c r="I380" s="27"/>
      <c r="J380" s="26"/>
      <c r="K380" s="26"/>
      <c r="L380" s="26"/>
      <c r="M380" s="26"/>
      <c r="N380" s="25"/>
      <c r="O380" s="21"/>
    </row>
    <row r="381" spans="1:15" ht="15">
      <c r="A381" s="1" t="s">
        <v>3</v>
      </c>
      <c r="C381" s="12" t="str">
        <f t="shared" si="16"/>
        <v>MK - 090 Dodatočné požiadavky pre opcie (riziká iné než delta)</v>
      </c>
      <c r="E381" s="11" t="s">
        <v>168</v>
      </c>
      <c r="F381" s="10">
        <v>217</v>
      </c>
      <c r="G381" s="19" t="s">
        <v>14</v>
      </c>
      <c r="H381" s="20" t="s">
        <v>13</v>
      </c>
      <c r="I381" s="24"/>
      <c r="J381" s="23"/>
      <c r="K381" s="23"/>
      <c r="L381" s="23"/>
      <c r="M381" s="23"/>
      <c r="N381" s="22">
        <f>'C2100'!N382+'C2100'!N383+'C2100'!N384+'C2100'!N385</f>
        <v>0</v>
      </c>
      <c r="O381" s="21"/>
    </row>
    <row r="382" spans="1:15" ht="15">
      <c r="A382" s="1" t="s">
        <v>3</v>
      </c>
      <c r="C382" s="12" t="str">
        <f t="shared" si="16"/>
        <v>MK - 100 Zjednodušená metóda</v>
      </c>
      <c r="E382" s="11" t="s">
        <v>167</v>
      </c>
      <c r="F382" s="10">
        <v>218</v>
      </c>
      <c r="G382" s="19" t="s">
        <v>11</v>
      </c>
      <c r="H382" s="18" t="s">
        <v>10</v>
      </c>
      <c r="I382" s="17"/>
      <c r="J382" s="16"/>
      <c r="K382" s="15"/>
      <c r="L382" s="15"/>
      <c r="M382" s="15"/>
      <c r="N382" s="14"/>
      <c r="O382" s="13"/>
    </row>
    <row r="383" spans="1:15" ht="15">
      <c r="A383" s="1" t="s">
        <v>3</v>
      </c>
      <c r="C383" s="12" t="str">
        <f t="shared" si="16"/>
        <v>MK - 110 Prístup delta plus – dodatočné požiadavky na gama riziko</v>
      </c>
      <c r="E383" s="11" t="s">
        <v>166</v>
      </c>
      <c r="F383" s="10">
        <v>219</v>
      </c>
      <c r="G383" s="19" t="s">
        <v>8</v>
      </c>
      <c r="H383" s="20" t="s">
        <v>7</v>
      </c>
      <c r="I383" s="17"/>
      <c r="J383" s="16"/>
      <c r="K383" s="15"/>
      <c r="L383" s="15"/>
      <c r="M383" s="15"/>
      <c r="N383" s="14"/>
      <c r="O383" s="13"/>
    </row>
    <row r="384" spans="1:15" ht="15">
      <c r="A384" s="1" t="s">
        <v>3</v>
      </c>
      <c r="C384" s="12" t="str">
        <f t="shared" si="16"/>
        <v>MK - 120 Prístup delta plus – dodatočné požiadavky na vega riziko</v>
      </c>
      <c r="E384" s="11" t="s">
        <v>165</v>
      </c>
      <c r="F384" s="10">
        <v>220</v>
      </c>
      <c r="G384" s="19" t="s">
        <v>5</v>
      </c>
      <c r="H384" s="18" t="s">
        <v>4</v>
      </c>
      <c r="I384" s="17"/>
      <c r="J384" s="16"/>
      <c r="K384" s="15"/>
      <c r="L384" s="15"/>
      <c r="M384" s="15"/>
      <c r="N384" s="14"/>
      <c r="O384" s="13"/>
    </row>
    <row r="385" spans="1:15" ht="15.75" thickBot="1">
      <c r="A385" s="1" t="s">
        <v>3</v>
      </c>
      <c r="C385" s="12" t="str">
        <f t="shared" si="16"/>
        <v>MK - 130 Scénár maticového prístupu </v>
      </c>
      <c r="E385" s="11" t="s">
        <v>164</v>
      </c>
      <c r="F385" s="10">
        <v>221</v>
      </c>
      <c r="G385" s="9" t="s">
        <v>1</v>
      </c>
      <c r="H385" s="8" t="s">
        <v>0</v>
      </c>
      <c r="I385" s="7"/>
      <c r="J385" s="6"/>
      <c r="K385" s="5"/>
      <c r="L385" s="5"/>
      <c r="M385" s="5"/>
      <c r="N385" s="4"/>
      <c r="O385" s="3"/>
    </row>
    <row r="386" spans="1:5" ht="15">
      <c r="A386" s="1" t="s">
        <v>47</v>
      </c>
      <c r="E386" s="11"/>
    </row>
    <row r="387" spans="1:13" ht="15">
      <c r="A387" s="1" t="s">
        <v>47</v>
      </c>
      <c r="B387" s="53"/>
      <c r="C387" s="54"/>
      <c r="D387" s="53"/>
      <c r="E387" s="11"/>
      <c r="F387" s="52" t="s">
        <v>163</v>
      </c>
      <c r="H387" s="51" t="s">
        <v>57</v>
      </c>
      <c r="I387" s="50" t="s">
        <v>162</v>
      </c>
      <c r="J387" s="49"/>
      <c r="K387" s="49"/>
      <c r="L387" s="49"/>
      <c r="M387" s="49"/>
    </row>
    <row r="388" spans="1:5" ht="15.75" thickBot="1">
      <c r="A388" s="1" t="s">
        <v>47</v>
      </c>
      <c r="E388" s="11"/>
    </row>
    <row r="389" spans="1:15" ht="15.75">
      <c r="A389" s="1" t="s">
        <v>47</v>
      </c>
      <c r="B389" s="45"/>
      <c r="C389" s="12"/>
      <c r="D389" s="45"/>
      <c r="E389" s="11"/>
      <c r="G389" s="48"/>
      <c r="H389" s="47"/>
      <c r="I389" s="46"/>
      <c r="J389" s="86" t="s">
        <v>55</v>
      </c>
      <c r="K389" s="87"/>
      <c r="L389" s="87"/>
      <c r="M389" s="88"/>
      <c r="N389" s="89" t="s">
        <v>54</v>
      </c>
      <c r="O389" s="92" t="s">
        <v>53</v>
      </c>
    </row>
    <row r="390" spans="1:15" ht="33" customHeight="1">
      <c r="A390" s="1" t="s">
        <v>47</v>
      </c>
      <c r="B390" s="45"/>
      <c r="C390" s="12"/>
      <c r="D390" s="45"/>
      <c r="E390" s="11"/>
      <c r="F390" s="10"/>
      <c r="G390" s="44"/>
      <c r="H390" s="43"/>
      <c r="I390" s="95" t="s">
        <v>52</v>
      </c>
      <c r="J390" s="96"/>
      <c r="K390" s="97" t="s">
        <v>51</v>
      </c>
      <c r="L390" s="98"/>
      <c r="M390" s="98" t="s">
        <v>50</v>
      </c>
      <c r="N390" s="90"/>
      <c r="O390" s="93"/>
    </row>
    <row r="391" spans="1:15" ht="33" customHeight="1">
      <c r="A391" s="1" t="s">
        <v>47</v>
      </c>
      <c r="B391" s="45"/>
      <c r="C391" s="12"/>
      <c r="D391" s="45"/>
      <c r="E391" s="11"/>
      <c r="F391" s="10"/>
      <c r="G391" s="44"/>
      <c r="H391" s="43"/>
      <c r="I391" s="102" t="s">
        <v>49</v>
      </c>
      <c r="J391" s="102" t="s">
        <v>48</v>
      </c>
      <c r="K391" s="99"/>
      <c r="L391" s="100"/>
      <c r="M391" s="101"/>
      <c r="N391" s="90"/>
      <c r="O391" s="93"/>
    </row>
    <row r="392" spans="1:15" ht="33" customHeight="1">
      <c r="A392" s="1" t="s">
        <v>47</v>
      </c>
      <c r="C392" s="12"/>
      <c r="E392" s="11"/>
      <c r="F392" s="10"/>
      <c r="G392" s="44"/>
      <c r="H392" s="43"/>
      <c r="I392" s="103"/>
      <c r="J392" s="103"/>
      <c r="K392" s="42" t="s">
        <v>49</v>
      </c>
      <c r="L392" s="42" t="s">
        <v>48</v>
      </c>
      <c r="M392" s="100"/>
      <c r="N392" s="91"/>
      <c r="O392" s="94"/>
    </row>
    <row r="393" spans="1:15" ht="15">
      <c r="A393" s="1" t="s">
        <v>47</v>
      </c>
      <c r="C393" s="12"/>
      <c r="E393" s="11"/>
      <c r="F393" s="10"/>
      <c r="G393" s="41"/>
      <c r="H393" s="40"/>
      <c r="I393" s="39" t="s">
        <v>46</v>
      </c>
      <c r="J393" s="39" t="s">
        <v>45</v>
      </c>
      <c r="K393" s="39" t="s">
        <v>44</v>
      </c>
      <c r="L393" s="39" t="s">
        <v>43</v>
      </c>
      <c r="M393" s="39" t="s">
        <v>42</v>
      </c>
      <c r="N393" s="38" t="s">
        <v>41</v>
      </c>
      <c r="O393" s="37" t="s">
        <v>40</v>
      </c>
    </row>
    <row r="394" spans="1:15" ht="15">
      <c r="A394" s="1" t="s">
        <v>3</v>
      </c>
      <c r="C394" s="12" t="str">
        <f aca="true" t="shared" si="17" ref="C394:C406">F$387&amp;" - "&amp;G394&amp;" "&amp;H394</f>
        <v>RU - 010 KAPITÁLOVÉ CENNÉ PAPIERE V OBCHODNEJ KNIHE</v>
      </c>
      <c r="E394" s="11" t="s">
        <v>161</v>
      </c>
      <c r="F394" s="10">
        <v>222</v>
      </c>
      <c r="G394" s="19" t="s">
        <v>38</v>
      </c>
      <c r="H394" s="20" t="s">
        <v>37</v>
      </c>
      <c r="I394" s="36"/>
      <c r="J394" s="35"/>
      <c r="K394" s="35"/>
      <c r="L394" s="35"/>
      <c r="M394" s="35"/>
      <c r="N394" s="34">
        <f>'C2100'!N395+'C2100'!N400+'C2100'!N401+'C2100'!N402</f>
        <v>0</v>
      </c>
      <c r="O394" s="33">
        <f>12.5*'C2100'!N394</f>
        <v>0</v>
      </c>
    </row>
    <row r="395" spans="1:15" ht="15">
      <c r="A395" s="1" t="s">
        <v>3</v>
      </c>
      <c r="C395" s="12" t="str">
        <f t="shared" si="17"/>
        <v>RU - 020 Všeobecné riziko</v>
      </c>
      <c r="E395" s="11" t="s">
        <v>160</v>
      </c>
      <c r="F395" s="10">
        <v>223</v>
      </c>
      <c r="G395" s="19" t="s">
        <v>35</v>
      </c>
      <c r="H395" s="20" t="s">
        <v>34</v>
      </c>
      <c r="I395" s="27"/>
      <c r="J395" s="26"/>
      <c r="K395" s="32">
        <f>'C2100'!K398+'C2100'!K399</f>
        <v>0</v>
      </c>
      <c r="L395" s="32">
        <f>'C2100'!L398+'C2100'!L399</f>
        <v>0</v>
      </c>
      <c r="M395" s="14"/>
      <c r="N395" s="28">
        <f>0.08*'C2100'!M395</f>
        <v>0</v>
      </c>
      <c r="O395" s="21"/>
    </row>
    <row r="396" spans="1:15" ht="15">
      <c r="A396" s="1" t="s">
        <v>3</v>
      </c>
      <c r="C396" s="12" t="str">
        <f t="shared" si="17"/>
        <v>RU - 021 Deriváty</v>
      </c>
      <c r="E396" s="11" t="s">
        <v>159</v>
      </c>
      <c r="F396" s="10">
        <v>224</v>
      </c>
      <c r="G396" s="19" t="s">
        <v>32</v>
      </c>
      <c r="H396" s="18" t="s">
        <v>31</v>
      </c>
      <c r="I396" s="27"/>
      <c r="J396" s="26"/>
      <c r="K396" s="15"/>
      <c r="L396" s="15"/>
      <c r="M396" s="29"/>
      <c r="N396" s="29"/>
      <c r="O396" s="21"/>
    </row>
    <row r="397" spans="1:15" ht="15">
      <c r="A397" s="1" t="s">
        <v>3</v>
      </c>
      <c r="C397" s="12" t="str">
        <f t="shared" si="17"/>
        <v>RU - 022 Iné aktíva a záväzky</v>
      </c>
      <c r="E397" s="11" t="s">
        <v>158</v>
      </c>
      <c r="F397" s="10">
        <v>225</v>
      </c>
      <c r="G397" s="19" t="s">
        <v>29</v>
      </c>
      <c r="H397" s="18" t="s">
        <v>28</v>
      </c>
      <c r="I397" s="27"/>
      <c r="J397" s="26"/>
      <c r="K397" s="15"/>
      <c r="L397" s="15"/>
      <c r="M397" s="29"/>
      <c r="N397" s="29"/>
      <c r="O397" s="21"/>
    </row>
    <row r="398" spans="1:15" ht="22.5">
      <c r="A398" s="1" t="s">
        <v>3</v>
      </c>
      <c r="C398" s="12" t="str">
        <f t="shared" si="17"/>
        <v>RU - 030 Značne diverzifikované futures na akciový index obchodované na burze, na ktoré sa uplatňuje osobitný prístup</v>
      </c>
      <c r="E398" s="11" t="s">
        <v>157</v>
      </c>
      <c r="F398" s="10">
        <v>226</v>
      </c>
      <c r="G398" s="19" t="s">
        <v>26</v>
      </c>
      <c r="H398" s="18" t="s">
        <v>25</v>
      </c>
      <c r="I398" s="31"/>
      <c r="J398" s="30"/>
      <c r="K398" s="30"/>
      <c r="L398" s="30"/>
      <c r="M398" s="15"/>
      <c r="N398" s="29"/>
      <c r="O398" s="21"/>
    </row>
    <row r="399" spans="1:15" ht="22.5">
      <c r="A399" s="1" t="s">
        <v>3</v>
      </c>
      <c r="C399" s="12" t="str">
        <f t="shared" si="17"/>
        <v>RU - 040 Kapitálové cenné papiere iné než značne diverzifikované futures na akciový index obchodované na burze</v>
      </c>
      <c r="E399" s="11" t="s">
        <v>156</v>
      </c>
      <c r="F399" s="10">
        <v>227</v>
      </c>
      <c r="G399" s="19" t="s">
        <v>23</v>
      </c>
      <c r="H399" s="18" t="s">
        <v>22</v>
      </c>
      <c r="I399" s="27"/>
      <c r="J399" s="26"/>
      <c r="K399" s="26"/>
      <c r="L399" s="26"/>
      <c r="M399" s="15"/>
      <c r="N399" s="29"/>
      <c r="O399" s="21"/>
    </row>
    <row r="400" spans="1:15" ht="15">
      <c r="A400" s="1" t="s">
        <v>3</v>
      </c>
      <c r="C400" s="12" t="str">
        <f t="shared" si="17"/>
        <v>RU - 050 Špecifické riziko</v>
      </c>
      <c r="E400" s="11" t="s">
        <v>155</v>
      </c>
      <c r="F400" s="10">
        <v>228</v>
      </c>
      <c r="G400" s="19" t="s">
        <v>20</v>
      </c>
      <c r="H400" s="20" t="s">
        <v>19</v>
      </c>
      <c r="I400" s="27"/>
      <c r="J400" s="26"/>
      <c r="K400" s="26"/>
      <c r="L400" s="26"/>
      <c r="M400" s="26"/>
      <c r="N400" s="28">
        <f>0.08*'C2100'!M400</f>
        <v>0</v>
      </c>
      <c r="O400" s="21"/>
    </row>
    <row r="401" spans="1:15" ht="15">
      <c r="A401" s="1" t="s">
        <v>3</v>
      </c>
      <c r="C401" s="12" t="str">
        <f t="shared" si="17"/>
        <v>RU - 080 Osobitný prístup pre pozičné riziko v PKI</v>
      </c>
      <c r="E401" s="11" t="s">
        <v>154</v>
      </c>
      <c r="F401" s="10">
        <v>229</v>
      </c>
      <c r="G401" s="19" t="s">
        <v>17</v>
      </c>
      <c r="H401" s="18" t="s">
        <v>16</v>
      </c>
      <c r="I401" s="27"/>
      <c r="J401" s="26"/>
      <c r="K401" s="26"/>
      <c r="L401" s="26"/>
      <c r="M401" s="26"/>
      <c r="N401" s="25"/>
      <c r="O401" s="21"/>
    </row>
    <row r="402" spans="1:15" ht="15">
      <c r="A402" s="1" t="s">
        <v>3</v>
      </c>
      <c r="C402" s="12" t="str">
        <f t="shared" si="17"/>
        <v>RU - 090 Dodatočné požiadavky pre opcie (riziká iné než delta)</v>
      </c>
      <c r="E402" s="11" t="s">
        <v>153</v>
      </c>
      <c r="F402" s="10">
        <v>230</v>
      </c>
      <c r="G402" s="19" t="s">
        <v>14</v>
      </c>
      <c r="H402" s="20" t="s">
        <v>13</v>
      </c>
      <c r="I402" s="24"/>
      <c r="J402" s="23"/>
      <c r="K402" s="23"/>
      <c r="L402" s="23"/>
      <c r="M402" s="23"/>
      <c r="N402" s="22">
        <f>'C2100'!N403+'C2100'!N404+'C2100'!N405+'C2100'!N406</f>
        <v>0</v>
      </c>
      <c r="O402" s="21"/>
    </row>
    <row r="403" spans="1:15" ht="15">
      <c r="A403" s="1" t="s">
        <v>3</v>
      </c>
      <c r="C403" s="12" t="str">
        <f t="shared" si="17"/>
        <v>RU - 100 Zjednodušená metóda</v>
      </c>
      <c r="E403" s="11" t="s">
        <v>152</v>
      </c>
      <c r="F403" s="10">
        <v>231</v>
      </c>
      <c r="G403" s="19" t="s">
        <v>11</v>
      </c>
      <c r="H403" s="18" t="s">
        <v>10</v>
      </c>
      <c r="I403" s="17"/>
      <c r="J403" s="16"/>
      <c r="K403" s="15"/>
      <c r="L403" s="15"/>
      <c r="M403" s="15"/>
      <c r="N403" s="14"/>
      <c r="O403" s="13"/>
    </row>
    <row r="404" spans="1:15" ht="15">
      <c r="A404" s="1" t="s">
        <v>3</v>
      </c>
      <c r="C404" s="12" t="str">
        <f t="shared" si="17"/>
        <v>RU - 110 Prístup delta plus – dodatočné požiadavky na gama riziko</v>
      </c>
      <c r="E404" s="11" t="s">
        <v>151</v>
      </c>
      <c r="F404" s="10">
        <v>232</v>
      </c>
      <c r="G404" s="19" t="s">
        <v>8</v>
      </c>
      <c r="H404" s="20" t="s">
        <v>7</v>
      </c>
      <c r="I404" s="17"/>
      <c r="J404" s="16"/>
      <c r="K404" s="15"/>
      <c r="L404" s="15"/>
      <c r="M404" s="15"/>
      <c r="N404" s="14"/>
      <c r="O404" s="13"/>
    </row>
    <row r="405" spans="1:15" ht="15">
      <c r="A405" s="1" t="s">
        <v>3</v>
      </c>
      <c r="C405" s="12" t="str">
        <f t="shared" si="17"/>
        <v>RU - 120 Prístup delta plus – dodatočné požiadavky na vega riziko</v>
      </c>
      <c r="E405" s="11" t="s">
        <v>150</v>
      </c>
      <c r="F405" s="10">
        <v>233</v>
      </c>
      <c r="G405" s="19" t="s">
        <v>5</v>
      </c>
      <c r="H405" s="18" t="s">
        <v>4</v>
      </c>
      <c r="I405" s="17"/>
      <c r="J405" s="16"/>
      <c r="K405" s="15"/>
      <c r="L405" s="15"/>
      <c r="M405" s="15"/>
      <c r="N405" s="14"/>
      <c r="O405" s="13"/>
    </row>
    <row r="406" spans="1:15" ht="15.75" thickBot="1">
      <c r="A406" s="1" t="s">
        <v>3</v>
      </c>
      <c r="C406" s="12" t="str">
        <f t="shared" si="17"/>
        <v>RU - 130 Scénár maticového prístupu </v>
      </c>
      <c r="E406" s="11" t="s">
        <v>149</v>
      </c>
      <c r="F406" s="10">
        <v>234</v>
      </c>
      <c r="G406" s="9" t="s">
        <v>1</v>
      </c>
      <c r="H406" s="8" t="s">
        <v>0</v>
      </c>
      <c r="I406" s="7"/>
      <c r="J406" s="6"/>
      <c r="K406" s="5"/>
      <c r="L406" s="5"/>
      <c r="M406" s="5"/>
      <c r="N406" s="4"/>
      <c r="O406" s="3"/>
    </row>
    <row r="407" spans="1:5" ht="15">
      <c r="A407" s="1" t="s">
        <v>47</v>
      </c>
      <c r="E407" s="11"/>
    </row>
    <row r="408" spans="1:13" ht="15">
      <c r="A408" s="1" t="s">
        <v>47</v>
      </c>
      <c r="B408" s="53"/>
      <c r="C408" s="54"/>
      <c r="D408" s="53"/>
      <c r="E408" s="11"/>
      <c r="F408" s="52" t="s">
        <v>148</v>
      </c>
      <c r="H408" s="51" t="s">
        <v>57</v>
      </c>
      <c r="I408" s="50" t="s">
        <v>147</v>
      </c>
      <c r="J408" s="49"/>
      <c r="K408" s="49"/>
      <c r="L408" s="49"/>
      <c r="M408" s="49"/>
    </row>
    <row r="409" spans="1:5" ht="15.75" thickBot="1">
      <c r="A409" s="1" t="s">
        <v>47</v>
      </c>
      <c r="E409" s="11"/>
    </row>
    <row r="410" spans="1:15" ht="15.75">
      <c r="A410" s="1" t="s">
        <v>47</v>
      </c>
      <c r="B410" s="45"/>
      <c r="C410" s="12"/>
      <c r="D410" s="45"/>
      <c r="E410" s="11"/>
      <c r="G410" s="48"/>
      <c r="H410" s="47"/>
      <c r="I410" s="46"/>
      <c r="J410" s="86" t="s">
        <v>55</v>
      </c>
      <c r="K410" s="87"/>
      <c r="L410" s="87"/>
      <c r="M410" s="88"/>
      <c r="N410" s="89" t="s">
        <v>54</v>
      </c>
      <c r="O410" s="92" t="s">
        <v>53</v>
      </c>
    </row>
    <row r="411" spans="1:15" ht="33" customHeight="1">
      <c r="A411" s="1" t="s">
        <v>47</v>
      </c>
      <c r="B411" s="45"/>
      <c r="C411" s="12"/>
      <c r="D411" s="45"/>
      <c r="E411" s="11"/>
      <c r="F411" s="10"/>
      <c r="G411" s="44"/>
      <c r="H411" s="43"/>
      <c r="I411" s="95" t="s">
        <v>52</v>
      </c>
      <c r="J411" s="96"/>
      <c r="K411" s="97" t="s">
        <v>51</v>
      </c>
      <c r="L411" s="98"/>
      <c r="M411" s="98" t="s">
        <v>50</v>
      </c>
      <c r="N411" s="90"/>
      <c r="O411" s="93"/>
    </row>
    <row r="412" spans="1:15" ht="33" customHeight="1">
      <c r="A412" s="1" t="s">
        <v>47</v>
      </c>
      <c r="B412" s="45"/>
      <c r="C412" s="12"/>
      <c r="D412" s="45"/>
      <c r="E412" s="11"/>
      <c r="F412" s="10"/>
      <c r="G412" s="44"/>
      <c r="H412" s="43"/>
      <c r="I412" s="102" t="s">
        <v>49</v>
      </c>
      <c r="J412" s="102" t="s">
        <v>48</v>
      </c>
      <c r="K412" s="99"/>
      <c r="L412" s="100"/>
      <c r="M412" s="101"/>
      <c r="N412" s="90"/>
      <c r="O412" s="93"/>
    </row>
    <row r="413" spans="1:15" ht="33" customHeight="1">
      <c r="A413" s="1" t="s">
        <v>47</v>
      </c>
      <c r="C413" s="12"/>
      <c r="E413" s="11"/>
      <c r="F413" s="10"/>
      <c r="G413" s="44"/>
      <c r="H413" s="43"/>
      <c r="I413" s="103"/>
      <c r="J413" s="103"/>
      <c r="K413" s="42" t="s">
        <v>49</v>
      </c>
      <c r="L413" s="42" t="s">
        <v>48</v>
      </c>
      <c r="M413" s="100"/>
      <c r="N413" s="91"/>
      <c r="O413" s="94"/>
    </row>
    <row r="414" spans="1:15" ht="15">
      <c r="A414" s="1" t="s">
        <v>47</v>
      </c>
      <c r="C414" s="12"/>
      <c r="E414" s="11"/>
      <c r="F414" s="10"/>
      <c r="G414" s="41"/>
      <c r="H414" s="40"/>
      <c r="I414" s="39" t="s">
        <v>46</v>
      </c>
      <c r="J414" s="39" t="s">
        <v>45</v>
      </c>
      <c r="K414" s="39" t="s">
        <v>44</v>
      </c>
      <c r="L414" s="39" t="s">
        <v>43</v>
      </c>
      <c r="M414" s="39" t="s">
        <v>42</v>
      </c>
      <c r="N414" s="38" t="s">
        <v>41</v>
      </c>
      <c r="O414" s="37" t="s">
        <v>40</v>
      </c>
    </row>
    <row r="415" spans="1:15" ht="15">
      <c r="A415" s="1" t="s">
        <v>3</v>
      </c>
      <c r="C415" s="12" t="str">
        <f aca="true" t="shared" si="18" ref="C415:C427">F$408&amp;" - "&amp;G415&amp;" "&amp;H415</f>
        <v>RS - 010 KAPITÁLOVÉ CENNÉ PAPIERE V OBCHODNEJ KNIHE</v>
      </c>
      <c r="E415" s="11" t="s">
        <v>146</v>
      </c>
      <c r="F415" s="10">
        <v>235</v>
      </c>
      <c r="G415" s="19" t="s">
        <v>38</v>
      </c>
      <c r="H415" s="20" t="s">
        <v>37</v>
      </c>
      <c r="I415" s="36"/>
      <c r="J415" s="35"/>
      <c r="K415" s="35"/>
      <c r="L415" s="35"/>
      <c r="M415" s="35"/>
      <c r="N415" s="34">
        <f>'C2100'!N416+'C2100'!N421+'C2100'!N422+'C2100'!N423</f>
        <v>0</v>
      </c>
      <c r="O415" s="33">
        <f>12.5*'C2100'!N415</f>
        <v>0</v>
      </c>
    </row>
    <row r="416" spans="1:15" ht="15">
      <c r="A416" s="1" t="s">
        <v>3</v>
      </c>
      <c r="C416" s="12" t="str">
        <f t="shared" si="18"/>
        <v>RS - 020 Všeobecné riziko</v>
      </c>
      <c r="E416" s="11" t="s">
        <v>145</v>
      </c>
      <c r="F416" s="10">
        <v>236</v>
      </c>
      <c r="G416" s="19" t="s">
        <v>35</v>
      </c>
      <c r="H416" s="20" t="s">
        <v>34</v>
      </c>
      <c r="I416" s="27"/>
      <c r="J416" s="26"/>
      <c r="K416" s="32">
        <f>'C2100'!K419+'C2100'!K420</f>
        <v>0</v>
      </c>
      <c r="L416" s="32">
        <f>'C2100'!L419+'C2100'!L420</f>
        <v>0</v>
      </c>
      <c r="M416" s="14"/>
      <c r="N416" s="28">
        <f>0.08*'C2100'!M416</f>
        <v>0</v>
      </c>
      <c r="O416" s="21"/>
    </row>
    <row r="417" spans="1:15" ht="15">
      <c r="A417" s="1" t="s">
        <v>3</v>
      </c>
      <c r="C417" s="12" t="str">
        <f t="shared" si="18"/>
        <v>RS - 021 Deriváty</v>
      </c>
      <c r="E417" s="11" t="s">
        <v>144</v>
      </c>
      <c r="F417" s="10">
        <v>237</v>
      </c>
      <c r="G417" s="19" t="s">
        <v>32</v>
      </c>
      <c r="H417" s="18" t="s">
        <v>31</v>
      </c>
      <c r="I417" s="27"/>
      <c r="J417" s="26"/>
      <c r="K417" s="15"/>
      <c r="L417" s="15"/>
      <c r="M417" s="29"/>
      <c r="N417" s="29"/>
      <c r="O417" s="21"/>
    </row>
    <row r="418" spans="1:15" ht="15">
      <c r="A418" s="1" t="s">
        <v>3</v>
      </c>
      <c r="C418" s="12" t="str">
        <f t="shared" si="18"/>
        <v>RS - 022 Iné aktíva a záväzky</v>
      </c>
      <c r="E418" s="11" t="s">
        <v>143</v>
      </c>
      <c r="F418" s="10">
        <v>238</v>
      </c>
      <c r="G418" s="19" t="s">
        <v>29</v>
      </c>
      <c r="H418" s="18" t="s">
        <v>28</v>
      </c>
      <c r="I418" s="27"/>
      <c r="J418" s="26"/>
      <c r="K418" s="15"/>
      <c r="L418" s="15"/>
      <c r="M418" s="29"/>
      <c r="N418" s="29"/>
      <c r="O418" s="21"/>
    </row>
    <row r="419" spans="1:15" ht="22.5">
      <c r="A419" s="1" t="s">
        <v>3</v>
      </c>
      <c r="C419" s="12" t="str">
        <f t="shared" si="18"/>
        <v>RS - 030 Značne diverzifikované futures na akciový index obchodované na burze, na ktoré sa uplatňuje osobitný prístup</v>
      </c>
      <c r="E419" s="11" t="s">
        <v>142</v>
      </c>
      <c r="F419" s="10">
        <v>239</v>
      </c>
      <c r="G419" s="19" t="s">
        <v>26</v>
      </c>
      <c r="H419" s="18" t="s">
        <v>25</v>
      </c>
      <c r="I419" s="31"/>
      <c r="J419" s="30"/>
      <c r="K419" s="30"/>
      <c r="L419" s="30"/>
      <c r="M419" s="15"/>
      <c r="N419" s="29"/>
      <c r="O419" s="21"/>
    </row>
    <row r="420" spans="1:15" ht="22.5">
      <c r="A420" s="1" t="s">
        <v>3</v>
      </c>
      <c r="C420" s="12" t="str">
        <f t="shared" si="18"/>
        <v>RS - 040 Kapitálové cenné papiere iné než značne diverzifikované futures na akciový index obchodované na burze</v>
      </c>
      <c r="E420" s="11" t="s">
        <v>141</v>
      </c>
      <c r="F420" s="10">
        <v>240</v>
      </c>
      <c r="G420" s="19" t="s">
        <v>23</v>
      </c>
      <c r="H420" s="18" t="s">
        <v>22</v>
      </c>
      <c r="I420" s="27"/>
      <c r="J420" s="26"/>
      <c r="K420" s="26"/>
      <c r="L420" s="26"/>
      <c r="M420" s="15"/>
      <c r="N420" s="29"/>
      <c r="O420" s="21"/>
    </row>
    <row r="421" spans="1:15" ht="15">
      <c r="A421" s="1" t="s">
        <v>3</v>
      </c>
      <c r="C421" s="12" t="str">
        <f t="shared" si="18"/>
        <v>RS - 050 Špecifické riziko</v>
      </c>
      <c r="E421" s="11" t="s">
        <v>140</v>
      </c>
      <c r="F421" s="10">
        <v>241</v>
      </c>
      <c r="G421" s="19" t="s">
        <v>20</v>
      </c>
      <c r="H421" s="20" t="s">
        <v>19</v>
      </c>
      <c r="I421" s="27"/>
      <c r="J421" s="26"/>
      <c r="K421" s="26"/>
      <c r="L421" s="26"/>
      <c r="M421" s="26"/>
      <c r="N421" s="28">
        <f>0.08*'C2100'!M421</f>
        <v>0</v>
      </c>
      <c r="O421" s="21"/>
    </row>
    <row r="422" spans="1:15" ht="15">
      <c r="A422" s="1" t="s">
        <v>3</v>
      </c>
      <c r="C422" s="12" t="str">
        <f t="shared" si="18"/>
        <v>RS - 080 Osobitný prístup pre pozičné riziko v PKI</v>
      </c>
      <c r="E422" s="11" t="s">
        <v>139</v>
      </c>
      <c r="F422" s="10">
        <v>242</v>
      </c>
      <c r="G422" s="19" t="s">
        <v>17</v>
      </c>
      <c r="H422" s="18" t="s">
        <v>16</v>
      </c>
      <c r="I422" s="27"/>
      <c r="J422" s="26"/>
      <c r="K422" s="26"/>
      <c r="L422" s="26"/>
      <c r="M422" s="26"/>
      <c r="N422" s="25"/>
      <c r="O422" s="21"/>
    </row>
    <row r="423" spans="1:15" ht="15">
      <c r="A423" s="1" t="s">
        <v>3</v>
      </c>
      <c r="C423" s="12" t="str">
        <f t="shared" si="18"/>
        <v>RS - 090 Dodatočné požiadavky pre opcie (riziká iné než delta)</v>
      </c>
      <c r="E423" s="11" t="s">
        <v>138</v>
      </c>
      <c r="F423" s="10">
        <v>243</v>
      </c>
      <c r="G423" s="19" t="s">
        <v>14</v>
      </c>
      <c r="H423" s="20" t="s">
        <v>13</v>
      </c>
      <c r="I423" s="24"/>
      <c r="J423" s="23"/>
      <c r="K423" s="23"/>
      <c r="L423" s="23"/>
      <c r="M423" s="23"/>
      <c r="N423" s="22">
        <f>'C2100'!N424+'C2100'!N425+'C2100'!N426+'C2100'!N427</f>
        <v>0</v>
      </c>
      <c r="O423" s="21"/>
    </row>
    <row r="424" spans="1:15" ht="15">
      <c r="A424" s="1" t="s">
        <v>3</v>
      </c>
      <c r="C424" s="12" t="str">
        <f t="shared" si="18"/>
        <v>RS - 100 Zjednodušená metóda</v>
      </c>
      <c r="E424" s="11" t="s">
        <v>137</v>
      </c>
      <c r="F424" s="10">
        <v>244</v>
      </c>
      <c r="G424" s="19" t="s">
        <v>11</v>
      </c>
      <c r="H424" s="18" t="s">
        <v>10</v>
      </c>
      <c r="I424" s="17"/>
      <c r="J424" s="16"/>
      <c r="K424" s="15"/>
      <c r="L424" s="15"/>
      <c r="M424" s="15"/>
      <c r="N424" s="14"/>
      <c r="O424" s="13"/>
    </row>
    <row r="425" spans="1:15" ht="15">
      <c r="A425" s="1" t="s">
        <v>3</v>
      </c>
      <c r="C425" s="12" t="str">
        <f t="shared" si="18"/>
        <v>RS - 110 Prístup delta plus – dodatočné požiadavky na gama riziko</v>
      </c>
      <c r="E425" s="11" t="s">
        <v>136</v>
      </c>
      <c r="F425" s="10">
        <v>245</v>
      </c>
      <c r="G425" s="19" t="s">
        <v>8</v>
      </c>
      <c r="H425" s="20" t="s">
        <v>7</v>
      </c>
      <c r="I425" s="17"/>
      <c r="J425" s="16"/>
      <c r="K425" s="15"/>
      <c r="L425" s="15"/>
      <c r="M425" s="15"/>
      <c r="N425" s="14"/>
      <c r="O425" s="13"/>
    </row>
    <row r="426" spans="1:15" ht="15">
      <c r="A426" s="1" t="s">
        <v>3</v>
      </c>
      <c r="C426" s="12" t="str">
        <f t="shared" si="18"/>
        <v>RS - 120 Prístup delta plus – dodatočné požiadavky na vega riziko</v>
      </c>
      <c r="E426" s="11" t="s">
        <v>135</v>
      </c>
      <c r="F426" s="10">
        <v>246</v>
      </c>
      <c r="G426" s="19" t="s">
        <v>5</v>
      </c>
      <c r="H426" s="18" t="s">
        <v>4</v>
      </c>
      <c r="I426" s="17"/>
      <c r="J426" s="16"/>
      <c r="K426" s="15"/>
      <c r="L426" s="15"/>
      <c r="M426" s="15"/>
      <c r="N426" s="14"/>
      <c r="O426" s="13"/>
    </row>
    <row r="427" spans="1:15" ht="15.75" thickBot="1">
      <c r="A427" s="1" t="s">
        <v>3</v>
      </c>
      <c r="C427" s="12" t="str">
        <f t="shared" si="18"/>
        <v>RS - 130 Scénár maticového prístupu </v>
      </c>
      <c r="E427" s="11" t="s">
        <v>134</v>
      </c>
      <c r="F427" s="10">
        <v>247</v>
      </c>
      <c r="G427" s="9" t="s">
        <v>1</v>
      </c>
      <c r="H427" s="8" t="s">
        <v>0</v>
      </c>
      <c r="I427" s="7"/>
      <c r="J427" s="6"/>
      <c r="K427" s="5"/>
      <c r="L427" s="5"/>
      <c r="M427" s="5"/>
      <c r="N427" s="4"/>
      <c r="O427" s="3"/>
    </row>
    <row r="428" spans="1:5" ht="15">
      <c r="A428" s="1" t="s">
        <v>47</v>
      </c>
      <c r="E428" s="11"/>
    </row>
    <row r="429" spans="1:13" ht="15">
      <c r="A429" s="1" t="s">
        <v>47</v>
      </c>
      <c r="B429" s="53"/>
      <c r="C429" s="54"/>
      <c r="D429" s="53"/>
      <c r="E429" s="11"/>
      <c r="F429" s="52" t="s">
        <v>133</v>
      </c>
      <c r="H429" s="51" t="s">
        <v>57</v>
      </c>
      <c r="I429" s="50" t="s">
        <v>132</v>
      </c>
      <c r="J429" s="49"/>
      <c r="K429" s="49"/>
      <c r="L429" s="49"/>
      <c r="M429" s="49"/>
    </row>
    <row r="430" spans="1:5" ht="15.75" thickBot="1">
      <c r="A430" s="1" t="s">
        <v>47</v>
      </c>
      <c r="E430" s="11"/>
    </row>
    <row r="431" spans="1:15" ht="15.75">
      <c r="A431" s="1" t="s">
        <v>47</v>
      </c>
      <c r="B431" s="45"/>
      <c r="C431" s="12"/>
      <c r="D431" s="45"/>
      <c r="E431" s="11"/>
      <c r="G431" s="48"/>
      <c r="H431" s="47"/>
      <c r="I431" s="46"/>
      <c r="J431" s="86" t="s">
        <v>55</v>
      </c>
      <c r="K431" s="87"/>
      <c r="L431" s="87"/>
      <c r="M431" s="88"/>
      <c r="N431" s="89" t="s">
        <v>54</v>
      </c>
      <c r="O431" s="92" t="s">
        <v>53</v>
      </c>
    </row>
    <row r="432" spans="1:15" ht="33" customHeight="1">
      <c r="A432" s="1" t="s">
        <v>47</v>
      </c>
      <c r="B432" s="45"/>
      <c r="C432" s="12"/>
      <c r="D432" s="45"/>
      <c r="E432" s="11"/>
      <c r="F432" s="10"/>
      <c r="G432" s="44"/>
      <c r="H432" s="43"/>
      <c r="I432" s="95" t="s">
        <v>52</v>
      </c>
      <c r="J432" s="96"/>
      <c r="K432" s="97" t="s">
        <v>51</v>
      </c>
      <c r="L432" s="98"/>
      <c r="M432" s="98" t="s">
        <v>50</v>
      </c>
      <c r="N432" s="90"/>
      <c r="O432" s="93"/>
    </row>
    <row r="433" spans="1:15" ht="33" customHeight="1">
      <c r="A433" s="1" t="s">
        <v>47</v>
      </c>
      <c r="B433" s="45"/>
      <c r="C433" s="12"/>
      <c r="D433" s="45"/>
      <c r="E433" s="11"/>
      <c r="F433" s="10"/>
      <c r="G433" s="44"/>
      <c r="H433" s="43"/>
      <c r="I433" s="102" t="s">
        <v>49</v>
      </c>
      <c r="J433" s="102" t="s">
        <v>48</v>
      </c>
      <c r="K433" s="99"/>
      <c r="L433" s="100"/>
      <c r="M433" s="101"/>
      <c r="N433" s="90"/>
      <c r="O433" s="93"/>
    </row>
    <row r="434" spans="1:15" ht="33" customHeight="1">
      <c r="A434" s="1" t="s">
        <v>47</v>
      </c>
      <c r="C434" s="12"/>
      <c r="E434" s="11"/>
      <c r="F434" s="10"/>
      <c r="G434" s="44"/>
      <c r="H434" s="43"/>
      <c r="I434" s="103"/>
      <c r="J434" s="103"/>
      <c r="K434" s="42" t="s">
        <v>49</v>
      </c>
      <c r="L434" s="42" t="s">
        <v>48</v>
      </c>
      <c r="M434" s="100"/>
      <c r="N434" s="91"/>
      <c r="O434" s="94"/>
    </row>
    <row r="435" spans="1:15" ht="15">
      <c r="A435" s="1" t="s">
        <v>47</v>
      </c>
      <c r="C435" s="12"/>
      <c r="E435" s="11"/>
      <c r="F435" s="10"/>
      <c r="G435" s="41"/>
      <c r="H435" s="40"/>
      <c r="I435" s="39" t="s">
        <v>46</v>
      </c>
      <c r="J435" s="39" t="s">
        <v>45</v>
      </c>
      <c r="K435" s="39" t="s">
        <v>44</v>
      </c>
      <c r="L435" s="39" t="s">
        <v>43</v>
      </c>
      <c r="M435" s="39" t="s">
        <v>42</v>
      </c>
      <c r="N435" s="38" t="s">
        <v>41</v>
      </c>
      <c r="O435" s="37" t="s">
        <v>40</v>
      </c>
    </row>
    <row r="436" spans="1:15" ht="15">
      <c r="A436" s="1" t="s">
        <v>3</v>
      </c>
      <c r="C436" s="12" t="str">
        <f aca="true" t="shared" si="19" ref="C436:C448">F$429&amp;" - "&amp;G436&amp;" "&amp;H436</f>
        <v>CH - 010 KAPITÁLOVÉ CENNÉ PAPIERE V OBCHODNEJ KNIHE</v>
      </c>
      <c r="E436" s="11" t="s">
        <v>131</v>
      </c>
      <c r="F436" s="10">
        <v>248</v>
      </c>
      <c r="G436" s="19" t="s">
        <v>38</v>
      </c>
      <c r="H436" s="20" t="s">
        <v>37</v>
      </c>
      <c r="I436" s="36"/>
      <c r="J436" s="35"/>
      <c r="K436" s="35"/>
      <c r="L436" s="35"/>
      <c r="M436" s="35"/>
      <c r="N436" s="34">
        <f>'C2100'!N437+'C2100'!N442+'C2100'!N443+'C2100'!N444</f>
        <v>0</v>
      </c>
      <c r="O436" s="33">
        <f>12.5*'C2100'!N436</f>
        <v>0</v>
      </c>
    </row>
    <row r="437" spans="1:15" ht="15">
      <c r="A437" s="1" t="s">
        <v>3</v>
      </c>
      <c r="C437" s="12" t="str">
        <f t="shared" si="19"/>
        <v>CH - 020 Všeobecné riziko</v>
      </c>
      <c r="E437" s="11" t="s">
        <v>130</v>
      </c>
      <c r="F437" s="10">
        <v>249</v>
      </c>
      <c r="G437" s="19" t="s">
        <v>35</v>
      </c>
      <c r="H437" s="20" t="s">
        <v>34</v>
      </c>
      <c r="I437" s="27"/>
      <c r="J437" s="26"/>
      <c r="K437" s="32">
        <f>'C2100'!K440+'C2100'!K441</f>
        <v>0</v>
      </c>
      <c r="L437" s="32">
        <f>'C2100'!L440+'C2100'!L441</f>
        <v>0</v>
      </c>
      <c r="M437" s="14"/>
      <c r="N437" s="28">
        <f>0.08*'C2100'!M437</f>
        <v>0</v>
      </c>
      <c r="O437" s="21"/>
    </row>
    <row r="438" spans="1:15" ht="15">
      <c r="A438" s="1" t="s">
        <v>3</v>
      </c>
      <c r="C438" s="12" t="str">
        <f t="shared" si="19"/>
        <v>CH - 021 Deriváty</v>
      </c>
      <c r="E438" s="11" t="s">
        <v>129</v>
      </c>
      <c r="F438" s="10">
        <v>250</v>
      </c>
      <c r="G438" s="19" t="s">
        <v>32</v>
      </c>
      <c r="H438" s="18" t="s">
        <v>31</v>
      </c>
      <c r="I438" s="27"/>
      <c r="J438" s="26"/>
      <c r="K438" s="15"/>
      <c r="L438" s="15"/>
      <c r="M438" s="29"/>
      <c r="N438" s="29"/>
      <c r="O438" s="21"/>
    </row>
    <row r="439" spans="1:15" ht="15">
      <c r="A439" s="1" t="s">
        <v>3</v>
      </c>
      <c r="C439" s="12" t="str">
        <f t="shared" si="19"/>
        <v>CH - 022 Iné aktíva a záväzky</v>
      </c>
      <c r="E439" s="11" t="s">
        <v>128</v>
      </c>
      <c r="F439" s="10">
        <v>251</v>
      </c>
      <c r="G439" s="19" t="s">
        <v>29</v>
      </c>
      <c r="H439" s="18" t="s">
        <v>28</v>
      </c>
      <c r="I439" s="27"/>
      <c r="J439" s="26"/>
      <c r="K439" s="15"/>
      <c r="L439" s="15"/>
      <c r="M439" s="29"/>
      <c r="N439" s="29"/>
      <c r="O439" s="21"/>
    </row>
    <row r="440" spans="1:15" ht="22.5">
      <c r="A440" s="1" t="s">
        <v>3</v>
      </c>
      <c r="C440" s="12" t="str">
        <f t="shared" si="19"/>
        <v>CH - 030 Značne diverzifikované futures na akciový index obchodované na burze, na ktoré sa uplatňuje osobitný prístup</v>
      </c>
      <c r="E440" s="11" t="s">
        <v>127</v>
      </c>
      <c r="F440" s="10">
        <v>252</v>
      </c>
      <c r="G440" s="19" t="s">
        <v>26</v>
      </c>
      <c r="H440" s="18" t="s">
        <v>25</v>
      </c>
      <c r="I440" s="31"/>
      <c r="J440" s="30"/>
      <c r="K440" s="30"/>
      <c r="L440" s="30"/>
      <c r="M440" s="15"/>
      <c r="N440" s="29"/>
      <c r="O440" s="21"/>
    </row>
    <row r="441" spans="1:15" ht="22.5">
      <c r="A441" s="1" t="s">
        <v>3</v>
      </c>
      <c r="C441" s="12" t="str">
        <f t="shared" si="19"/>
        <v>CH - 040 Kapitálové cenné papiere iné než značne diverzifikované futures na akciový index obchodované na burze</v>
      </c>
      <c r="E441" s="11" t="s">
        <v>126</v>
      </c>
      <c r="F441" s="10">
        <v>253</v>
      </c>
      <c r="G441" s="19" t="s">
        <v>23</v>
      </c>
      <c r="H441" s="18" t="s">
        <v>22</v>
      </c>
      <c r="I441" s="27"/>
      <c r="J441" s="26"/>
      <c r="K441" s="26"/>
      <c r="L441" s="26"/>
      <c r="M441" s="15"/>
      <c r="N441" s="29"/>
      <c r="O441" s="21"/>
    </row>
    <row r="442" spans="1:15" ht="15">
      <c r="A442" s="1" t="s">
        <v>3</v>
      </c>
      <c r="C442" s="12" t="str">
        <f t="shared" si="19"/>
        <v>CH - 050 Špecifické riziko</v>
      </c>
      <c r="E442" s="11" t="s">
        <v>125</v>
      </c>
      <c r="F442" s="10">
        <v>254</v>
      </c>
      <c r="G442" s="19" t="s">
        <v>20</v>
      </c>
      <c r="H442" s="20" t="s">
        <v>19</v>
      </c>
      <c r="I442" s="27"/>
      <c r="J442" s="26"/>
      <c r="K442" s="26"/>
      <c r="L442" s="26"/>
      <c r="M442" s="26"/>
      <c r="N442" s="28">
        <f>0.08*'C2100'!M442</f>
        <v>0</v>
      </c>
      <c r="O442" s="21"/>
    </row>
    <row r="443" spans="1:15" ht="15">
      <c r="A443" s="1" t="s">
        <v>3</v>
      </c>
      <c r="C443" s="12" t="str">
        <f t="shared" si="19"/>
        <v>CH - 080 Osobitný prístup pre pozičné riziko v PKI</v>
      </c>
      <c r="E443" s="11" t="s">
        <v>124</v>
      </c>
      <c r="F443" s="10">
        <v>255</v>
      </c>
      <c r="G443" s="19" t="s">
        <v>17</v>
      </c>
      <c r="H443" s="18" t="s">
        <v>16</v>
      </c>
      <c r="I443" s="27"/>
      <c r="J443" s="26"/>
      <c r="K443" s="26"/>
      <c r="L443" s="26"/>
      <c r="M443" s="26"/>
      <c r="N443" s="25"/>
      <c r="O443" s="21"/>
    </row>
    <row r="444" spans="1:15" ht="15">
      <c r="A444" s="1" t="s">
        <v>3</v>
      </c>
      <c r="C444" s="12" t="str">
        <f t="shared" si="19"/>
        <v>CH - 090 Dodatočné požiadavky pre opcie (riziká iné než delta)</v>
      </c>
      <c r="E444" s="11" t="s">
        <v>123</v>
      </c>
      <c r="F444" s="10">
        <v>256</v>
      </c>
      <c r="G444" s="19" t="s">
        <v>14</v>
      </c>
      <c r="H444" s="20" t="s">
        <v>13</v>
      </c>
      <c r="I444" s="24"/>
      <c r="J444" s="23"/>
      <c r="K444" s="23"/>
      <c r="L444" s="23"/>
      <c r="M444" s="23"/>
      <c r="N444" s="22">
        <f>'C2100'!N445+'C2100'!N446+'C2100'!N447+'C2100'!N448</f>
        <v>0</v>
      </c>
      <c r="O444" s="21"/>
    </row>
    <row r="445" spans="1:15" ht="15">
      <c r="A445" s="1" t="s">
        <v>3</v>
      </c>
      <c r="C445" s="12" t="str">
        <f t="shared" si="19"/>
        <v>CH - 100 Zjednodušená metóda</v>
      </c>
      <c r="E445" s="11" t="s">
        <v>122</v>
      </c>
      <c r="F445" s="10">
        <v>257</v>
      </c>
      <c r="G445" s="19" t="s">
        <v>11</v>
      </c>
      <c r="H445" s="18" t="s">
        <v>10</v>
      </c>
      <c r="I445" s="17"/>
      <c r="J445" s="16"/>
      <c r="K445" s="15"/>
      <c r="L445" s="15"/>
      <c r="M445" s="15"/>
      <c r="N445" s="14"/>
      <c r="O445" s="13"/>
    </row>
    <row r="446" spans="1:15" ht="15">
      <c r="A446" s="1" t="s">
        <v>3</v>
      </c>
      <c r="C446" s="12" t="str">
        <f t="shared" si="19"/>
        <v>CH - 110 Prístup delta plus – dodatočné požiadavky na gama riziko</v>
      </c>
      <c r="E446" s="11" t="s">
        <v>121</v>
      </c>
      <c r="F446" s="10">
        <v>258</v>
      </c>
      <c r="G446" s="19" t="s">
        <v>8</v>
      </c>
      <c r="H446" s="20" t="s">
        <v>7</v>
      </c>
      <c r="I446" s="17"/>
      <c r="J446" s="16"/>
      <c r="K446" s="15"/>
      <c r="L446" s="15"/>
      <c r="M446" s="15"/>
      <c r="N446" s="14"/>
      <c r="O446" s="13"/>
    </row>
    <row r="447" spans="1:15" ht="15">
      <c r="A447" s="1" t="s">
        <v>3</v>
      </c>
      <c r="C447" s="12" t="str">
        <f t="shared" si="19"/>
        <v>CH - 120 Prístup delta plus – dodatočné požiadavky na vega riziko</v>
      </c>
      <c r="E447" s="11" t="s">
        <v>120</v>
      </c>
      <c r="F447" s="10">
        <v>259</v>
      </c>
      <c r="G447" s="19" t="s">
        <v>5</v>
      </c>
      <c r="H447" s="18" t="s">
        <v>4</v>
      </c>
      <c r="I447" s="17"/>
      <c r="J447" s="16"/>
      <c r="K447" s="15"/>
      <c r="L447" s="15"/>
      <c r="M447" s="15"/>
      <c r="N447" s="14"/>
      <c r="O447" s="13"/>
    </row>
    <row r="448" spans="1:15" ht="15.75" thickBot="1">
      <c r="A448" s="1" t="s">
        <v>3</v>
      </c>
      <c r="C448" s="12" t="str">
        <f t="shared" si="19"/>
        <v>CH - 130 Scénár maticového prístupu </v>
      </c>
      <c r="E448" s="11" t="s">
        <v>119</v>
      </c>
      <c r="F448" s="10">
        <v>260</v>
      </c>
      <c r="G448" s="9" t="s">
        <v>1</v>
      </c>
      <c r="H448" s="8" t="s">
        <v>0</v>
      </c>
      <c r="I448" s="7"/>
      <c r="J448" s="6"/>
      <c r="K448" s="5"/>
      <c r="L448" s="5"/>
      <c r="M448" s="5"/>
      <c r="N448" s="4"/>
      <c r="O448" s="3"/>
    </row>
    <row r="449" spans="1:5" ht="15">
      <c r="A449" s="1" t="s">
        <v>47</v>
      </c>
      <c r="E449" s="11"/>
    </row>
    <row r="450" spans="1:13" ht="15">
      <c r="A450" s="1" t="s">
        <v>47</v>
      </c>
      <c r="B450" s="53"/>
      <c r="C450" s="54"/>
      <c r="D450" s="53"/>
      <c r="E450" s="11"/>
      <c r="F450" s="52" t="s">
        <v>118</v>
      </c>
      <c r="H450" s="51" t="s">
        <v>57</v>
      </c>
      <c r="I450" s="50" t="s">
        <v>117</v>
      </c>
      <c r="J450" s="49"/>
      <c r="K450" s="49"/>
      <c r="L450" s="49"/>
      <c r="M450" s="49"/>
    </row>
    <row r="451" spans="1:5" ht="15.75" thickBot="1">
      <c r="A451" s="1" t="s">
        <v>47</v>
      </c>
      <c r="E451" s="11"/>
    </row>
    <row r="452" spans="1:15" ht="15.75">
      <c r="A452" s="1" t="s">
        <v>47</v>
      </c>
      <c r="B452" s="45"/>
      <c r="C452" s="12"/>
      <c r="D452" s="45"/>
      <c r="E452" s="11"/>
      <c r="G452" s="48"/>
      <c r="H452" s="47"/>
      <c r="I452" s="46"/>
      <c r="J452" s="86" t="s">
        <v>55</v>
      </c>
      <c r="K452" s="87"/>
      <c r="L452" s="87"/>
      <c r="M452" s="88"/>
      <c r="N452" s="89" t="s">
        <v>54</v>
      </c>
      <c r="O452" s="92" t="s">
        <v>53</v>
      </c>
    </row>
    <row r="453" spans="1:15" ht="33" customHeight="1">
      <c r="A453" s="1" t="s">
        <v>47</v>
      </c>
      <c r="B453" s="45"/>
      <c r="C453" s="12"/>
      <c r="D453" s="45"/>
      <c r="E453" s="11"/>
      <c r="F453" s="10"/>
      <c r="G453" s="44"/>
      <c r="H453" s="43"/>
      <c r="I453" s="95" t="s">
        <v>52</v>
      </c>
      <c r="J453" s="96"/>
      <c r="K453" s="97" t="s">
        <v>51</v>
      </c>
      <c r="L453" s="98"/>
      <c r="M453" s="98" t="s">
        <v>50</v>
      </c>
      <c r="N453" s="90"/>
      <c r="O453" s="93"/>
    </row>
    <row r="454" spans="1:15" ht="33" customHeight="1">
      <c r="A454" s="1" t="s">
        <v>47</v>
      </c>
      <c r="B454" s="45"/>
      <c r="C454" s="12"/>
      <c r="D454" s="45"/>
      <c r="E454" s="11"/>
      <c r="F454" s="10"/>
      <c r="G454" s="44"/>
      <c r="H454" s="43"/>
      <c r="I454" s="102" t="s">
        <v>49</v>
      </c>
      <c r="J454" s="102" t="s">
        <v>48</v>
      </c>
      <c r="K454" s="99"/>
      <c r="L454" s="100"/>
      <c r="M454" s="101"/>
      <c r="N454" s="90"/>
      <c r="O454" s="93"/>
    </row>
    <row r="455" spans="1:15" ht="33" customHeight="1">
      <c r="A455" s="1" t="s">
        <v>47</v>
      </c>
      <c r="C455" s="12"/>
      <c r="E455" s="11"/>
      <c r="F455" s="10"/>
      <c r="G455" s="44"/>
      <c r="H455" s="43"/>
      <c r="I455" s="103"/>
      <c r="J455" s="103"/>
      <c r="K455" s="42" t="s">
        <v>49</v>
      </c>
      <c r="L455" s="42" t="s">
        <v>48</v>
      </c>
      <c r="M455" s="100"/>
      <c r="N455" s="91"/>
      <c r="O455" s="94"/>
    </row>
    <row r="456" spans="1:15" ht="15">
      <c r="A456" s="1" t="s">
        <v>47</v>
      </c>
      <c r="C456" s="12"/>
      <c r="E456" s="11"/>
      <c r="F456" s="10"/>
      <c r="G456" s="41"/>
      <c r="H456" s="40"/>
      <c r="I456" s="39" t="s">
        <v>46</v>
      </c>
      <c r="J456" s="39" t="s">
        <v>45</v>
      </c>
      <c r="K456" s="39" t="s">
        <v>44</v>
      </c>
      <c r="L456" s="39" t="s">
        <v>43</v>
      </c>
      <c r="M456" s="39" t="s">
        <v>42</v>
      </c>
      <c r="N456" s="38" t="s">
        <v>41</v>
      </c>
      <c r="O456" s="37" t="s">
        <v>40</v>
      </c>
    </row>
    <row r="457" spans="1:15" ht="15">
      <c r="A457" s="1" t="s">
        <v>3</v>
      </c>
      <c r="C457" s="12" t="str">
        <f aca="true" t="shared" si="20" ref="C457:C469">F$450&amp;" - "&amp;G457&amp;" "&amp;H457</f>
        <v>TR - 010 KAPITÁLOVÉ CENNÉ PAPIERE V OBCHODNEJ KNIHE</v>
      </c>
      <c r="E457" s="11" t="s">
        <v>116</v>
      </c>
      <c r="F457" s="10">
        <v>261</v>
      </c>
      <c r="G457" s="19" t="s">
        <v>38</v>
      </c>
      <c r="H457" s="20" t="s">
        <v>37</v>
      </c>
      <c r="I457" s="36"/>
      <c r="J457" s="35"/>
      <c r="K457" s="35"/>
      <c r="L457" s="35"/>
      <c r="M457" s="35"/>
      <c r="N457" s="34">
        <f>'C2100'!N458+'C2100'!N463+'C2100'!N464+'C2100'!N465</f>
        <v>0</v>
      </c>
      <c r="O457" s="33">
        <f>12.5*'C2100'!N457</f>
        <v>0</v>
      </c>
    </row>
    <row r="458" spans="1:15" ht="15">
      <c r="A458" s="1" t="s">
        <v>3</v>
      </c>
      <c r="C458" s="12" t="str">
        <f t="shared" si="20"/>
        <v>TR - 020 Všeobecné riziko</v>
      </c>
      <c r="E458" s="11" t="s">
        <v>115</v>
      </c>
      <c r="F458" s="10">
        <v>262</v>
      </c>
      <c r="G458" s="19" t="s">
        <v>35</v>
      </c>
      <c r="H458" s="20" t="s">
        <v>34</v>
      </c>
      <c r="I458" s="27"/>
      <c r="J458" s="26"/>
      <c r="K458" s="32">
        <f>'C2100'!K461+'C2100'!K462</f>
        <v>0</v>
      </c>
      <c r="L458" s="32">
        <f>'C2100'!L461+'C2100'!L462</f>
        <v>0</v>
      </c>
      <c r="M458" s="14"/>
      <c r="N458" s="28">
        <f>0.08*'C2100'!M458</f>
        <v>0</v>
      </c>
      <c r="O458" s="21"/>
    </row>
    <row r="459" spans="1:15" ht="15">
      <c r="A459" s="1" t="s">
        <v>3</v>
      </c>
      <c r="C459" s="12" t="str">
        <f t="shared" si="20"/>
        <v>TR - 021 Deriváty</v>
      </c>
      <c r="E459" s="11" t="s">
        <v>114</v>
      </c>
      <c r="F459" s="10">
        <v>263</v>
      </c>
      <c r="G459" s="19" t="s">
        <v>32</v>
      </c>
      <c r="H459" s="18" t="s">
        <v>31</v>
      </c>
      <c r="I459" s="27"/>
      <c r="J459" s="26"/>
      <c r="K459" s="15"/>
      <c r="L459" s="15"/>
      <c r="M459" s="29"/>
      <c r="N459" s="29"/>
      <c r="O459" s="21"/>
    </row>
    <row r="460" spans="1:15" ht="15">
      <c r="A460" s="1" t="s">
        <v>3</v>
      </c>
      <c r="C460" s="12" t="str">
        <f t="shared" si="20"/>
        <v>TR - 022 Iné aktíva a záväzky</v>
      </c>
      <c r="E460" s="11" t="s">
        <v>113</v>
      </c>
      <c r="F460" s="10">
        <v>264</v>
      </c>
      <c r="G460" s="19" t="s">
        <v>29</v>
      </c>
      <c r="H460" s="18" t="s">
        <v>28</v>
      </c>
      <c r="I460" s="27"/>
      <c r="J460" s="26"/>
      <c r="K460" s="15"/>
      <c r="L460" s="15"/>
      <c r="M460" s="29"/>
      <c r="N460" s="29"/>
      <c r="O460" s="21"/>
    </row>
    <row r="461" spans="1:15" ht="22.5">
      <c r="A461" s="1" t="s">
        <v>3</v>
      </c>
      <c r="C461" s="12" t="str">
        <f t="shared" si="20"/>
        <v>TR - 030 Značne diverzifikované futures na akciový index obchodované na burze, na ktoré sa uplatňuje osobitný prístup</v>
      </c>
      <c r="E461" s="11" t="s">
        <v>112</v>
      </c>
      <c r="F461" s="10">
        <v>265</v>
      </c>
      <c r="G461" s="19" t="s">
        <v>26</v>
      </c>
      <c r="H461" s="18" t="s">
        <v>25</v>
      </c>
      <c r="I461" s="31"/>
      <c r="J461" s="30"/>
      <c r="K461" s="30"/>
      <c r="L461" s="30"/>
      <c r="M461" s="15"/>
      <c r="N461" s="29"/>
      <c r="O461" s="21"/>
    </row>
    <row r="462" spans="1:15" ht="22.5">
      <c r="A462" s="1" t="s">
        <v>3</v>
      </c>
      <c r="C462" s="12" t="str">
        <f t="shared" si="20"/>
        <v>TR - 040 Kapitálové cenné papiere iné než značne diverzifikované futures na akciový index obchodované na burze</v>
      </c>
      <c r="E462" s="11" t="s">
        <v>111</v>
      </c>
      <c r="F462" s="10">
        <v>266</v>
      </c>
      <c r="G462" s="19" t="s">
        <v>23</v>
      </c>
      <c r="H462" s="18" t="s">
        <v>22</v>
      </c>
      <c r="I462" s="27"/>
      <c r="J462" s="26"/>
      <c r="K462" s="26"/>
      <c r="L462" s="26"/>
      <c r="M462" s="15"/>
      <c r="N462" s="29"/>
      <c r="O462" s="21"/>
    </row>
    <row r="463" spans="1:15" ht="15">
      <c r="A463" s="1" t="s">
        <v>3</v>
      </c>
      <c r="C463" s="12" t="str">
        <f t="shared" si="20"/>
        <v>TR - 050 Špecifické riziko</v>
      </c>
      <c r="E463" s="11" t="s">
        <v>110</v>
      </c>
      <c r="F463" s="10">
        <v>267</v>
      </c>
      <c r="G463" s="19" t="s">
        <v>20</v>
      </c>
      <c r="H463" s="20" t="s">
        <v>19</v>
      </c>
      <c r="I463" s="27"/>
      <c r="J463" s="26"/>
      <c r="K463" s="26"/>
      <c r="L463" s="26"/>
      <c r="M463" s="26"/>
      <c r="N463" s="28">
        <f>0.08*'C2100'!M463</f>
        <v>0</v>
      </c>
      <c r="O463" s="21"/>
    </row>
    <row r="464" spans="1:15" ht="15">
      <c r="A464" s="1" t="s">
        <v>3</v>
      </c>
      <c r="C464" s="12" t="str">
        <f t="shared" si="20"/>
        <v>TR - 080 Osobitný prístup pre pozičné riziko v PKI</v>
      </c>
      <c r="E464" s="11" t="s">
        <v>109</v>
      </c>
      <c r="F464" s="10">
        <v>268</v>
      </c>
      <c r="G464" s="19" t="s">
        <v>17</v>
      </c>
      <c r="H464" s="18" t="s">
        <v>16</v>
      </c>
      <c r="I464" s="27"/>
      <c r="J464" s="26"/>
      <c r="K464" s="26"/>
      <c r="L464" s="26"/>
      <c r="M464" s="26"/>
      <c r="N464" s="25"/>
      <c r="O464" s="21"/>
    </row>
    <row r="465" spans="1:15" ht="15">
      <c r="A465" s="1" t="s">
        <v>3</v>
      </c>
      <c r="C465" s="12" t="str">
        <f t="shared" si="20"/>
        <v>TR - 090 Dodatočné požiadavky pre opcie (riziká iné než delta)</v>
      </c>
      <c r="E465" s="11" t="s">
        <v>108</v>
      </c>
      <c r="F465" s="10">
        <v>269</v>
      </c>
      <c r="G465" s="19" t="s">
        <v>14</v>
      </c>
      <c r="H465" s="20" t="s">
        <v>13</v>
      </c>
      <c r="I465" s="24"/>
      <c r="J465" s="23"/>
      <c r="K465" s="23"/>
      <c r="L465" s="23"/>
      <c r="M465" s="23"/>
      <c r="N465" s="22">
        <f>'C2100'!N466+'C2100'!N467+'C2100'!N468+'C2100'!N469</f>
        <v>0</v>
      </c>
      <c r="O465" s="21"/>
    </row>
    <row r="466" spans="1:15" ht="15">
      <c r="A466" s="1" t="s">
        <v>3</v>
      </c>
      <c r="C466" s="12" t="str">
        <f t="shared" si="20"/>
        <v>TR - 100 Zjednodušená metóda</v>
      </c>
      <c r="E466" s="11" t="s">
        <v>107</v>
      </c>
      <c r="F466" s="10">
        <v>270</v>
      </c>
      <c r="G466" s="19" t="s">
        <v>11</v>
      </c>
      <c r="H466" s="18" t="s">
        <v>10</v>
      </c>
      <c r="I466" s="17"/>
      <c r="J466" s="16"/>
      <c r="K466" s="15"/>
      <c r="L466" s="15"/>
      <c r="M466" s="15"/>
      <c r="N466" s="14"/>
      <c r="O466" s="13"/>
    </row>
    <row r="467" spans="1:15" ht="15">
      <c r="A467" s="1" t="s">
        <v>3</v>
      </c>
      <c r="C467" s="12" t="str">
        <f t="shared" si="20"/>
        <v>TR - 110 Prístup delta plus – dodatočné požiadavky na gama riziko</v>
      </c>
      <c r="E467" s="11" t="s">
        <v>106</v>
      </c>
      <c r="F467" s="10">
        <v>271</v>
      </c>
      <c r="G467" s="19" t="s">
        <v>8</v>
      </c>
      <c r="H467" s="20" t="s">
        <v>7</v>
      </c>
      <c r="I467" s="17"/>
      <c r="J467" s="16"/>
      <c r="K467" s="15"/>
      <c r="L467" s="15"/>
      <c r="M467" s="15"/>
      <c r="N467" s="14"/>
      <c r="O467" s="13"/>
    </row>
    <row r="468" spans="1:15" ht="15">
      <c r="A468" s="1" t="s">
        <v>3</v>
      </c>
      <c r="C468" s="12" t="str">
        <f t="shared" si="20"/>
        <v>TR - 120 Prístup delta plus – dodatočné požiadavky na vega riziko</v>
      </c>
      <c r="E468" s="11" t="s">
        <v>105</v>
      </c>
      <c r="F468" s="10">
        <v>272</v>
      </c>
      <c r="G468" s="19" t="s">
        <v>5</v>
      </c>
      <c r="H468" s="18" t="s">
        <v>4</v>
      </c>
      <c r="I468" s="17"/>
      <c r="J468" s="16"/>
      <c r="K468" s="15"/>
      <c r="L468" s="15"/>
      <c r="M468" s="15"/>
      <c r="N468" s="14"/>
      <c r="O468" s="13"/>
    </row>
    <row r="469" spans="1:15" ht="15.75" thickBot="1">
      <c r="A469" s="1" t="s">
        <v>3</v>
      </c>
      <c r="C469" s="12" t="str">
        <f t="shared" si="20"/>
        <v>TR - 130 Scénár maticového prístupu </v>
      </c>
      <c r="E469" s="11" t="s">
        <v>104</v>
      </c>
      <c r="F469" s="10">
        <v>273</v>
      </c>
      <c r="G469" s="9" t="s">
        <v>1</v>
      </c>
      <c r="H469" s="8" t="s">
        <v>0</v>
      </c>
      <c r="I469" s="7"/>
      <c r="J469" s="6"/>
      <c r="K469" s="5"/>
      <c r="L469" s="5"/>
      <c r="M469" s="5"/>
      <c r="N469" s="4"/>
      <c r="O469" s="3"/>
    </row>
    <row r="470" spans="1:5" ht="15">
      <c r="A470" s="1" t="s">
        <v>47</v>
      </c>
      <c r="E470" s="11"/>
    </row>
    <row r="471" spans="1:13" ht="15">
      <c r="A471" s="1" t="s">
        <v>47</v>
      </c>
      <c r="B471" s="53"/>
      <c r="C471" s="54"/>
      <c r="D471" s="53"/>
      <c r="E471" s="11"/>
      <c r="F471" s="52" t="s">
        <v>103</v>
      </c>
      <c r="H471" s="51" t="s">
        <v>57</v>
      </c>
      <c r="I471" s="50" t="s">
        <v>102</v>
      </c>
      <c r="J471" s="49"/>
      <c r="K471" s="49"/>
      <c r="L471" s="49"/>
      <c r="M471" s="49"/>
    </row>
    <row r="472" spans="1:5" ht="15.75" thickBot="1">
      <c r="A472" s="1" t="s">
        <v>47</v>
      </c>
      <c r="E472" s="11"/>
    </row>
    <row r="473" spans="1:15" ht="15.75">
      <c r="A473" s="1" t="s">
        <v>47</v>
      </c>
      <c r="B473" s="45"/>
      <c r="C473" s="12"/>
      <c r="D473" s="45"/>
      <c r="E473" s="11"/>
      <c r="G473" s="48"/>
      <c r="H473" s="47"/>
      <c r="I473" s="46"/>
      <c r="J473" s="86" t="s">
        <v>55</v>
      </c>
      <c r="K473" s="87"/>
      <c r="L473" s="87"/>
      <c r="M473" s="88"/>
      <c r="N473" s="89" t="s">
        <v>54</v>
      </c>
      <c r="O473" s="92" t="s">
        <v>53</v>
      </c>
    </row>
    <row r="474" spans="1:15" ht="33" customHeight="1">
      <c r="A474" s="1" t="s">
        <v>47</v>
      </c>
      <c r="B474" s="45"/>
      <c r="C474" s="12"/>
      <c r="D474" s="45"/>
      <c r="E474" s="11"/>
      <c r="F474" s="10"/>
      <c r="G474" s="44"/>
      <c r="H474" s="43"/>
      <c r="I474" s="95" t="s">
        <v>52</v>
      </c>
      <c r="J474" s="96"/>
      <c r="K474" s="97" t="s">
        <v>51</v>
      </c>
      <c r="L474" s="98"/>
      <c r="M474" s="98" t="s">
        <v>50</v>
      </c>
      <c r="N474" s="90"/>
      <c r="O474" s="93"/>
    </row>
    <row r="475" spans="1:15" ht="33" customHeight="1">
      <c r="A475" s="1" t="s">
        <v>47</v>
      </c>
      <c r="B475" s="45"/>
      <c r="C475" s="12"/>
      <c r="D475" s="45"/>
      <c r="E475" s="11"/>
      <c r="F475" s="10"/>
      <c r="G475" s="44"/>
      <c r="H475" s="43"/>
      <c r="I475" s="102" t="s">
        <v>49</v>
      </c>
      <c r="J475" s="102" t="s">
        <v>48</v>
      </c>
      <c r="K475" s="99"/>
      <c r="L475" s="100"/>
      <c r="M475" s="101"/>
      <c r="N475" s="90"/>
      <c r="O475" s="93"/>
    </row>
    <row r="476" spans="1:15" ht="33" customHeight="1">
      <c r="A476" s="1" t="s">
        <v>47</v>
      </c>
      <c r="C476" s="12"/>
      <c r="E476" s="11"/>
      <c r="F476" s="10"/>
      <c r="G476" s="44"/>
      <c r="H476" s="43"/>
      <c r="I476" s="103"/>
      <c r="J476" s="103"/>
      <c r="K476" s="42" t="s">
        <v>49</v>
      </c>
      <c r="L476" s="42" t="s">
        <v>48</v>
      </c>
      <c r="M476" s="100"/>
      <c r="N476" s="91"/>
      <c r="O476" s="94"/>
    </row>
    <row r="477" spans="1:15" ht="15">
      <c r="A477" s="1" t="s">
        <v>47</v>
      </c>
      <c r="C477" s="12"/>
      <c r="E477" s="11"/>
      <c r="F477" s="10"/>
      <c r="G477" s="41"/>
      <c r="H477" s="40"/>
      <c r="I477" s="39" t="s">
        <v>46</v>
      </c>
      <c r="J477" s="39" t="s">
        <v>45</v>
      </c>
      <c r="K477" s="39" t="s">
        <v>44</v>
      </c>
      <c r="L477" s="39" t="s">
        <v>43</v>
      </c>
      <c r="M477" s="39" t="s">
        <v>42</v>
      </c>
      <c r="N477" s="38" t="s">
        <v>41</v>
      </c>
      <c r="O477" s="37" t="s">
        <v>40</v>
      </c>
    </row>
    <row r="478" spans="1:15" ht="15">
      <c r="A478" s="1" t="s">
        <v>3</v>
      </c>
      <c r="C478" s="12" t="str">
        <f aca="true" t="shared" si="21" ref="C478:C490">F$471&amp;" - "&amp;G478&amp;" "&amp;H478</f>
        <v>UA - 010 KAPITÁLOVÉ CENNÉ PAPIERE V OBCHODNEJ KNIHE</v>
      </c>
      <c r="E478" s="11" t="s">
        <v>101</v>
      </c>
      <c r="F478" s="10">
        <v>274</v>
      </c>
      <c r="G478" s="19" t="s">
        <v>38</v>
      </c>
      <c r="H478" s="20" t="s">
        <v>37</v>
      </c>
      <c r="I478" s="36"/>
      <c r="J478" s="35"/>
      <c r="K478" s="35"/>
      <c r="L478" s="35"/>
      <c r="M478" s="35"/>
      <c r="N478" s="34">
        <f>'C2100'!N479+'C2100'!N484+'C2100'!N485+'C2100'!N486</f>
        <v>0</v>
      </c>
      <c r="O478" s="33">
        <f>12.5*'C2100'!N478</f>
        <v>0</v>
      </c>
    </row>
    <row r="479" spans="1:15" ht="15">
      <c r="A479" s="1" t="s">
        <v>3</v>
      </c>
      <c r="C479" s="12" t="str">
        <f t="shared" si="21"/>
        <v>UA - 020 Všeobecné riziko</v>
      </c>
      <c r="E479" s="11" t="s">
        <v>100</v>
      </c>
      <c r="F479" s="10">
        <v>275</v>
      </c>
      <c r="G479" s="19" t="s">
        <v>35</v>
      </c>
      <c r="H479" s="20" t="s">
        <v>34</v>
      </c>
      <c r="I479" s="27"/>
      <c r="J479" s="26"/>
      <c r="K479" s="32">
        <f>'C2100'!K482+'C2100'!K483</f>
        <v>0</v>
      </c>
      <c r="L479" s="32">
        <f>'C2100'!L482+'C2100'!L483</f>
        <v>0</v>
      </c>
      <c r="M479" s="14"/>
      <c r="N479" s="28">
        <f>0.08*'C2100'!M479</f>
        <v>0</v>
      </c>
      <c r="O479" s="21"/>
    </row>
    <row r="480" spans="1:15" ht="15">
      <c r="A480" s="1" t="s">
        <v>3</v>
      </c>
      <c r="C480" s="12" t="str">
        <f t="shared" si="21"/>
        <v>UA - 021 Deriváty</v>
      </c>
      <c r="E480" s="11" t="s">
        <v>99</v>
      </c>
      <c r="F480" s="10">
        <v>276</v>
      </c>
      <c r="G480" s="19" t="s">
        <v>32</v>
      </c>
      <c r="H480" s="18" t="s">
        <v>31</v>
      </c>
      <c r="I480" s="27"/>
      <c r="J480" s="26"/>
      <c r="K480" s="15"/>
      <c r="L480" s="15"/>
      <c r="M480" s="29"/>
      <c r="N480" s="29"/>
      <c r="O480" s="21"/>
    </row>
    <row r="481" spans="1:15" ht="15">
      <c r="A481" s="1" t="s">
        <v>3</v>
      </c>
      <c r="C481" s="12" t="str">
        <f t="shared" si="21"/>
        <v>UA - 022 Iné aktíva a záväzky</v>
      </c>
      <c r="E481" s="11" t="s">
        <v>98</v>
      </c>
      <c r="F481" s="10">
        <v>277</v>
      </c>
      <c r="G481" s="19" t="s">
        <v>29</v>
      </c>
      <c r="H481" s="18" t="s">
        <v>28</v>
      </c>
      <c r="I481" s="27"/>
      <c r="J481" s="26"/>
      <c r="K481" s="15"/>
      <c r="L481" s="15"/>
      <c r="M481" s="29"/>
      <c r="N481" s="29"/>
      <c r="O481" s="21"/>
    </row>
    <row r="482" spans="1:15" ht="22.5">
      <c r="A482" s="1" t="s">
        <v>3</v>
      </c>
      <c r="C482" s="12" t="str">
        <f t="shared" si="21"/>
        <v>UA - 030 Značne diverzifikované futures na akciový index obchodované na burze, na ktoré sa uplatňuje osobitný prístup</v>
      </c>
      <c r="E482" s="11" t="s">
        <v>97</v>
      </c>
      <c r="F482" s="10">
        <v>278</v>
      </c>
      <c r="G482" s="19" t="s">
        <v>26</v>
      </c>
      <c r="H482" s="18" t="s">
        <v>25</v>
      </c>
      <c r="I482" s="31"/>
      <c r="J482" s="30"/>
      <c r="K482" s="30"/>
      <c r="L482" s="30"/>
      <c r="M482" s="15"/>
      <c r="N482" s="29"/>
      <c r="O482" s="21"/>
    </row>
    <row r="483" spans="1:15" ht="22.5">
      <c r="A483" s="1" t="s">
        <v>3</v>
      </c>
      <c r="C483" s="12" t="str">
        <f t="shared" si="21"/>
        <v>UA - 040 Kapitálové cenné papiere iné než značne diverzifikované futures na akciový index obchodované na burze</v>
      </c>
      <c r="E483" s="11" t="s">
        <v>96</v>
      </c>
      <c r="F483" s="10">
        <v>279</v>
      </c>
      <c r="G483" s="19" t="s">
        <v>23</v>
      </c>
      <c r="H483" s="18" t="s">
        <v>22</v>
      </c>
      <c r="I483" s="27"/>
      <c r="J483" s="26"/>
      <c r="K483" s="26"/>
      <c r="L483" s="26"/>
      <c r="M483" s="15"/>
      <c r="N483" s="29"/>
      <c r="O483" s="21"/>
    </row>
    <row r="484" spans="1:15" ht="15">
      <c r="A484" s="1" t="s">
        <v>3</v>
      </c>
      <c r="C484" s="12" t="str">
        <f t="shared" si="21"/>
        <v>UA - 050 Špecifické riziko</v>
      </c>
      <c r="E484" s="11" t="s">
        <v>95</v>
      </c>
      <c r="F484" s="10">
        <v>280</v>
      </c>
      <c r="G484" s="19" t="s">
        <v>20</v>
      </c>
      <c r="H484" s="20" t="s">
        <v>19</v>
      </c>
      <c r="I484" s="27"/>
      <c r="J484" s="26"/>
      <c r="K484" s="26"/>
      <c r="L484" s="26"/>
      <c r="M484" s="26"/>
      <c r="N484" s="28">
        <f>0.08*'C2100'!M484</f>
        <v>0</v>
      </c>
      <c r="O484" s="21"/>
    </row>
    <row r="485" spans="1:15" ht="15">
      <c r="A485" s="1" t="s">
        <v>3</v>
      </c>
      <c r="C485" s="12" t="str">
        <f t="shared" si="21"/>
        <v>UA - 080 Osobitný prístup pre pozičné riziko v PKI</v>
      </c>
      <c r="E485" s="11" t="s">
        <v>94</v>
      </c>
      <c r="F485" s="10">
        <v>281</v>
      </c>
      <c r="G485" s="19" t="s">
        <v>17</v>
      </c>
      <c r="H485" s="18" t="s">
        <v>16</v>
      </c>
      <c r="I485" s="27"/>
      <c r="J485" s="26"/>
      <c r="K485" s="26"/>
      <c r="L485" s="26"/>
      <c r="M485" s="26"/>
      <c r="N485" s="25"/>
      <c r="O485" s="21"/>
    </row>
    <row r="486" spans="1:15" ht="15">
      <c r="A486" s="1" t="s">
        <v>3</v>
      </c>
      <c r="C486" s="12" t="str">
        <f t="shared" si="21"/>
        <v>UA - 090 Dodatočné požiadavky pre opcie (riziká iné než delta)</v>
      </c>
      <c r="E486" s="11" t="s">
        <v>93</v>
      </c>
      <c r="F486" s="10">
        <v>282</v>
      </c>
      <c r="G486" s="19" t="s">
        <v>14</v>
      </c>
      <c r="H486" s="20" t="s">
        <v>13</v>
      </c>
      <c r="I486" s="24"/>
      <c r="J486" s="23"/>
      <c r="K486" s="23"/>
      <c r="L486" s="23"/>
      <c r="M486" s="23"/>
      <c r="N486" s="22">
        <f>'C2100'!N487+'C2100'!N488+'C2100'!N489+'C2100'!N490</f>
        <v>0</v>
      </c>
      <c r="O486" s="21"/>
    </row>
    <row r="487" spans="1:15" ht="15">
      <c r="A487" s="1" t="s">
        <v>3</v>
      </c>
      <c r="C487" s="12" t="str">
        <f t="shared" si="21"/>
        <v>UA - 100 Zjednodušená metóda</v>
      </c>
      <c r="E487" s="11" t="s">
        <v>92</v>
      </c>
      <c r="F487" s="10">
        <v>283</v>
      </c>
      <c r="G487" s="19" t="s">
        <v>11</v>
      </c>
      <c r="H487" s="18" t="s">
        <v>10</v>
      </c>
      <c r="I487" s="17"/>
      <c r="J487" s="16"/>
      <c r="K487" s="15"/>
      <c r="L487" s="15"/>
      <c r="M487" s="15"/>
      <c r="N487" s="14"/>
      <c r="O487" s="13"/>
    </row>
    <row r="488" spans="1:15" ht="15">
      <c r="A488" s="1" t="s">
        <v>3</v>
      </c>
      <c r="C488" s="12" t="str">
        <f t="shared" si="21"/>
        <v>UA - 110 Prístup delta plus – dodatočné požiadavky na gama riziko</v>
      </c>
      <c r="E488" s="11" t="s">
        <v>91</v>
      </c>
      <c r="F488" s="10">
        <v>284</v>
      </c>
      <c r="G488" s="19" t="s">
        <v>8</v>
      </c>
      <c r="H488" s="20" t="s">
        <v>7</v>
      </c>
      <c r="I488" s="17"/>
      <c r="J488" s="16"/>
      <c r="K488" s="15"/>
      <c r="L488" s="15"/>
      <c r="M488" s="15"/>
      <c r="N488" s="14"/>
      <c r="O488" s="13"/>
    </row>
    <row r="489" spans="1:15" ht="15">
      <c r="A489" s="1" t="s">
        <v>3</v>
      </c>
      <c r="C489" s="12" t="str">
        <f t="shared" si="21"/>
        <v>UA - 120 Prístup delta plus – dodatočné požiadavky na vega riziko</v>
      </c>
      <c r="E489" s="11" t="s">
        <v>90</v>
      </c>
      <c r="F489" s="10">
        <v>285</v>
      </c>
      <c r="G489" s="19" t="s">
        <v>5</v>
      </c>
      <c r="H489" s="18" t="s">
        <v>4</v>
      </c>
      <c r="I489" s="17"/>
      <c r="J489" s="16"/>
      <c r="K489" s="15"/>
      <c r="L489" s="15"/>
      <c r="M489" s="15"/>
      <c r="N489" s="14"/>
      <c r="O489" s="13"/>
    </row>
    <row r="490" spans="1:15" ht="15.75" thickBot="1">
      <c r="A490" s="1" t="s">
        <v>3</v>
      </c>
      <c r="C490" s="12" t="str">
        <f t="shared" si="21"/>
        <v>UA - 130 Scénár maticového prístupu </v>
      </c>
      <c r="E490" s="11" t="s">
        <v>89</v>
      </c>
      <c r="F490" s="10">
        <v>286</v>
      </c>
      <c r="G490" s="9" t="s">
        <v>1</v>
      </c>
      <c r="H490" s="8" t="s">
        <v>0</v>
      </c>
      <c r="I490" s="7"/>
      <c r="J490" s="6"/>
      <c r="K490" s="5"/>
      <c r="L490" s="5"/>
      <c r="M490" s="5"/>
      <c r="N490" s="4"/>
      <c r="O490" s="3"/>
    </row>
    <row r="491" spans="1:5" ht="15">
      <c r="A491" s="1" t="s">
        <v>47</v>
      </c>
      <c r="E491" s="11"/>
    </row>
    <row r="492" spans="1:13" ht="15">
      <c r="A492" s="1" t="s">
        <v>47</v>
      </c>
      <c r="B492" s="53"/>
      <c r="C492" s="54"/>
      <c r="D492" s="53"/>
      <c r="E492" s="11"/>
      <c r="F492" s="52" t="s">
        <v>88</v>
      </c>
      <c r="H492" s="51" t="s">
        <v>57</v>
      </c>
      <c r="I492" s="50" t="s">
        <v>87</v>
      </c>
      <c r="J492" s="49"/>
      <c r="K492" s="49"/>
      <c r="L492" s="49"/>
      <c r="M492" s="49"/>
    </row>
    <row r="493" spans="1:5" ht="15.75" thickBot="1">
      <c r="A493" s="1" t="s">
        <v>47</v>
      </c>
      <c r="E493" s="11"/>
    </row>
    <row r="494" spans="1:15" ht="15.75">
      <c r="A494" s="1" t="s">
        <v>47</v>
      </c>
      <c r="B494" s="45"/>
      <c r="C494" s="12"/>
      <c r="D494" s="45"/>
      <c r="E494" s="11"/>
      <c r="G494" s="48"/>
      <c r="H494" s="47"/>
      <c r="I494" s="46"/>
      <c r="J494" s="86" t="s">
        <v>55</v>
      </c>
      <c r="K494" s="87"/>
      <c r="L494" s="87"/>
      <c r="M494" s="88"/>
      <c r="N494" s="89" t="s">
        <v>54</v>
      </c>
      <c r="O494" s="92" t="s">
        <v>53</v>
      </c>
    </row>
    <row r="495" spans="1:15" ht="33" customHeight="1">
      <c r="A495" s="1" t="s">
        <v>47</v>
      </c>
      <c r="B495" s="45"/>
      <c r="C495" s="12"/>
      <c r="D495" s="45"/>
      <c r="E495" s="11"/>
      <c r="F495" s="10"/>
      <c r="G495" s="44"/>
      <c r="H495" s="43"/>
      <c r="I495" s="95" t="s">
        <v>52</v>
      </c>
      <c r="J495" s="96"/>
      <c r="K495" s="97" t="s">
        <v>51</v>
      </c>
      <c r="L495" s="98"/>
      <c r="M495" s="98" t="s">
        <v>50</v>
      </c>
      <c r="N495" s="90"/>
      <c r="O495" s="93"/>
    </row>
    <row r="496" spans="1:15" ht="33" customHeight="1">
      <c r="A496" s="1" t="s">
        <v>47</v>
      </c>
      <c r="B496" s="45"/>
      <c r="C496" s="12"/>
      <c r="D496" s="45"/>
      <c r="E496" s="11"/>
      <c r="F496" s="10"/>
      <c r="G496" s="44"/>
      <c r="H496" s="43"/>
      <c r="I496" s="102" t="s">
        <v>49</v>
      </c>
      <c r="J496" s="102" t="s">
        <v>48</v>
      </c>
      <c r="K496" s="99"/>
      <c r="L496" s="100"/>
      <c r="M496" s="101"/>
      <c r="N496" s="90"/>
      <c r="O496" s="93"/>
    </row>
    <row r="497" spans="1:15" ht="33" customHeight="1">
      <c r="A497" s="1" t="s">
        <v>47</v>
      </c>
      <c r="C497" s="12"/>
      <c r="E497" s="11"/>
      <c r="F497" s="10"/>
      <c r="G497" s="44"/>
      <c r="H497" s="43"/>
      <c r="I497" s="103"/>
      <c r="J497" s="103"/>
      <c r="K497" s="42" t="s">
        <v>49</v>
      </c>
      <c r="L497" s="42" t="s">
        <v>48</v>
      </c>
      <c r="M497" s="100"/>
      <c r="N497" s="91"/>
      <c r="O497" s="94"/>
    </row>
    <row r="498" spans="1:15" ht="15">
      <c r="A498" s="1" t="s">
        <v>47</v>
      </c>
      <c r="C498" s="12"/>
      <c r="E498" s="11"/>
      <c r="F498" s="10"/>
      <c r="G498" s="41"/>
      <c r="H498" s="40"/>
      <c r="I498" s="39" t="s">
        <v>46</v>
      </c>
      <c r="J498" s="39" t="s">
        <v>45</v>
      </c>
      <c r="K498" s="39" t="s">
        <v>44</v>
      </c>
      <c r="L498" s="39" t="s">
        <v>43</v>
      </c>
      <c r="M498" s="39" t="s">
        <v>42</v>
      </c>
      <c r="N498" s="38" t="s">
        <v>41</v>
      </c>
      <c r="O498" s="37" t="s">
        <v>40</v>
      </c>
    </row>
    <row r="499" spans="1:15" ht="15">
      <c r="A499" s="1" t="s">
        <v>3</v>
      </c>
      <c r="C499" s="12" t="str">
        <f aca="true" t="shared" si="22" ref="C499:C511">F$492&amp;" - "&amp;G499&amp;" "&amp;H499</f>
        <v>US - 010 KAPITÁLOVÉ CENNÉ PAPIERE V OBCHODNEJ KNIHE</v>
      </c>
      <c r="E499" s="11" t="s">
        <v>86</v>
      </c>
      <c r="F499" s="10">
        <v>287</v>
      </c>
      <c r="G499" s="19" t="s">
        <v>38</v>
      </c>
      <c r="H499" s="20" t="s">
        <v>37</v>
      </c>
      <c r="I499" s="36"/>
      <c r="J499" s="35"/>
      <c r="K499" s="35"/>
      <c r="L499" s="35"/>
      <c r="M499" s="35"/>
      <c r="N499" s="34">
        <f>'C2100'!N500+'C2100'!N505+'C2100'!N506+'C2100'!N507</f>
        <v>0</v>
      </c>
      <c r="O499" s="33">
        <f>12.5*'C2100'!N499</f>
        <v>0</v>
      </c>
    </row>
    <row r="500" spans="1:15" ht="15">
      <c r="A500" s="1" t="s">
        <v>3</v>
      </c>
      <c r="C500" s="12" t="str">
        <f t="shared" si="22"/>
        <v>US - 020 Všeobecné riziko</v>
      </c>
      <c r="E500" s="11" t="s">
        <v>85</v>
      </c>
      <c r="F500" s="10">
        <v>288</v>
      </c>
      <c r="G500" s="19" t="s">
        <v>35</v>
      </c>
      <c r="H500" s="20" t="s">
        <v>34</v>
      </c>
      <c r="I500" s="27"/>
      <c r="J500" s="26"/>
      <c r="K500" s="32">
        <f>'C2100'!K503+'C2100'!K504</f>
        <v>0</v>
      </c>
      <c r="L500" s="32">
        <f>'C2100'!L503+'C2100'!L504</f>
        <v>0</v>
      </c>
      <c r="M500" s="14"/>
      <c r="N500" s="28">
        <f>0.08*'C2100'!M500</f>
        <v>0</v>
      </c>
      <c r="O500" s="21"/>
    </row>
    <row r="501" spans="1:15" ht="15">
      <c r="A501" s="1" t="s">
        <v>3</v>
      </c>
      <c r="C501" s="12" t="str">
        <f t="shared" si="22"/>
        <v>US - 021 Deriváty</v>
      </c>
      <c r="E501" s="11" t="s">
        <v>84</v>
      </c>
      <c r="F501" s="10">
        <v>289</v>
      </c>
      <c r="G501" s="19" t="s">
        <v>32</v>
      </c>
      <c r="H501" s="18" t="s">
        <v>31</v>
      </c>
      <c r="I501" s="27"/>
      <c r="J501" s="26"/>
      <c r="K501" s="15"/>
      <c r="L501" s="15"/>
      <c r="M501" s="29"/>
      <c r="N501" s="29"/>
      <c r="O501" s="21"/>
    </row>
    <row r="502" spans="1:15" ht="15">
      <c r="A502" s="1" t="s">
        <v>3</v>
      </c>
      <c r="C502" s="12" t="str">
        <f t="shared" si="22"/>
        <v>US - 022 Iné aktíva a záväzky</v>
      </c>
      <c r="E502" s="11" t="s">
        <v>83</v>
      </c>
      <c r="F502" s="10">
        <v>290</v>
      </c>
      <c r="G502" s="19" t="s">
        <v>29</v>
      </c>
      <c r="H502" s="18" t="s">
        <v>28</v>
      </c>
      <c r="I502" s="27"/>
      <c r="J502" s="26"/>
      <c r="K502" s="15"/>
      <c r="L502" s="15"/>
      <c r="M502" s="29"/>
      <c r="N502" s="29"/>
      <c r="O502" s="21"/>
    </row>
    <row r="503" spans="1:15" ht="22.5">
      <c r="A503" s="1" t="s">
        <v>3</v>
      </c>
      <c r="C503" s="12" t="str">
        <f t="shared" si="22"/>
        <v>US - 030 Značne diverzifikované futures na akciový index obchodované na burze, na ktoré sa uplatňuje osobitný prístup</v>
      </c>
      <c r="E503" s="11" t="s">
        <v>82</v>
      </c>
      <c r="F503" s="10">
        <v>291</v>
      </c>
      <c r="G503" s="19" t="s">
        <v>26</v>
      </c>
      <c r="H503" s="18" t="s">
        <v>25</v>
      </c>
      <c r="I503" s="31"/>
      <c r="J503" s="30"/>
      <c r="K503" s="30"/>
      <c r="L503" s="30"/>
      <c r="M503" s="15"/>
      <c r="N503" s="29"/>
      <c r="O503" s="21"/>
    </row>
    <row r="504" spans="1:15" ht="22.5">
      <c r="A504" s="1" t="s">
        <v>3</v>
      </c>
      <c r="C504" s="12" t="str">
        <f t="shared" si="22"/>
        <v>US - 040 Kapitálové cenné papiere iné než značne diverzifikované futures na akciový index obchodované na burze</v>
      </c>
      <c r="E504" s="11" t="s">
        <v>81</v>
      </c>
      <c r="F504" s="10">
        <v>292</v>
      </c>
      <c r="G504" s="19" t="s">
        <v>23</v>
      </c>
      <c r="H504" s="18" t="s">
        <v>22</v>
      </c>
      <c r="I504" s="27"/>
      <c r="J504" s="26"/>
      <c r="K504" s="26"/>
      <c r="L504" s="26"/>
      <c r="M504" s="15"/>
      <c r="N504" s="29"/>
      <c r="O504" s="21"/>
    </row>
    <row r="505" spans="1:15" ht="15">
      <c r="A505" s="1" t="s">
        <v>3</v>
      </c>
      <c r="C505" s="12" t="str">
        <f t="shared" si="22"/>
        <v>US - 050 Špecifické riziko</v>
      </c>
      <c r="E505" s="11" t="s">
        <v>80</v>
      </c>
      <c r="F505" s="10">
        <v>293</v>
      </c>
      <c r="G505" s="19" t="s">
        <v>20</v>
      </c>
      <c r="H505" s="20" t="s">
        <v>19</v>
      </c>
      <c r="I505" s="27"/>
      <c r="J505" s="26"/>
      <c r="K505" s="26"/>
      <c r="L505" s="26"/>
      <c r="M505" s="26"/>
      <c r="N505" s="28">
        <f>0.08*'C2100'!M505</f>
        <v>0</v>
      </c>
      <c r="O505" s="21"/>
    </row>
    <row r="506" spans="1:15" ht="15">
      <c r="A506" s="1" t="s">
        <v>3</v>
      </c>
      <c r="C506" s="12" t="str">
        <f t="shared" si="22"/>
        <v>US - 080 Osobitný prístup pre pozičné riziko v PKI</v>
      </c>
      <c r="E506" s="11" t="s">
        <v>79</v>
      </c>
      <c r="F506" s="10">
        <v>294</v>
      </c>
      <c r="G506" s="19" t="s">
        <v>17</v>
      </c>
      <c r="H506" s="18" t="s">
        <v>16</v>
      </c>
      <c r="I506" s="27"/>
      <c r="J506" s="26"/>
      <c r="K506" s="26"/>
      <c r="L506" s="26"/>
      <c r="M506" s="26"/>
      <c r="N506" s="25"/>
      <c r="O506" s="21"/>
    </row>
    <row r="507" spans="1:15" ht="15">
      <c r="A507" s="1" t="s">
        <v>3</v>
      </c>
      <c r="C507" s="12" t="str">
        <f t="shared" si="22"/>
        <v>US - 090 Dodatočné požiadavky pre opcie (riziká iné než delta)</v>
      </c>
      <c r="E507" s="11" t="s">
        <v>78</v>
      </c>
      <c r="F507" s="10">
        <v>295</v>
      </c>
      <c r="G507" s="19" t="s">
        <v>14</v>
      </c>
      <c r="H507" s="20" t="s">
        <v>13</v>
      </c>
      <c r="I507" s="24"/>
      <c r="J507" s="23"/>
      <c r="K507" s="23"/>
      <c r="L507" s="23"/>
      <c r="M507" s="23"/>
      <c r="N507" s="22">
        <f>'C2100'!N508+'C2100'!N509+'C2100'!N510+'C2100'!N511</f>
        <v>0</v>
      </c>
      <c r="O507" s="21"/>
    </row>
    <row r="508" spans="1:15" ht="15">
      <c r="A508" s="1" t="s">
        <v>3</v>
      </c>
      <c r="C508" s="12" t="str">
        <f t="shared" si="22"/>
        <v>US - 100 Zjednodušená metóda</v>
      </c>
      <c r="E508" s="11" t="s">
        <v>77</v>
      </c>
      <c r="F508" s="10">
        <v>296</v>
      </c>
      <c r="G508" s="19" t="s">
        <v>11</v>
      </c>
      <c r="H508" s="18" t="s">
        <v>10</v>
      </c>
      <c r="I508" s="17"/>
      <c r="J508" s="16"/>
      <c r="K508" s="15"/>
      <c r="L508" s="15"/>
      <c r="M508" s="15"/>
      <c r="N508" s="14"/>
      <c r="O508" s="13"/>
    </row>
    <row r="509" spans="1:15" ht="15">
      <c r="A509" s="1" t="s">
        <v>3</v>
      </c>
      <c r="C509" s="12" t="str">
        <f t="shared" si="22"/>
        <v>US - 110 Prístup delta plus – dodatočné požiadavky na gama riziko</v>
      </c>
      <c r="E509" s="11" t="s">
        <v>76</v>
      </c>
      <c r="F509" s="10">
        <v>297</v>
      </c>
      <c r="G509" s="19" t="s">
        <v>8</v>
      </c>
      <c r="H509" s="20" t="s">
        <v>7</v>
      </c>
      <c r="I509" s="17"/>
      <c r="J509" s="16"/>
      <c r="K509" s="15"/>
      <c r="L509" s="15"/>
      <c r="M509" s="15"/>
      <c r="N509" s="14"/>
      <c r="O509" s="13"/>
    </row>
    <row r="510" spans="1:15" ht="15">
      <c r="A510" s="1" t="s">
        <v>3</v>
      </c>
      <c r="C510" s="12" t="str">
        <f t="shared" si="22"/>
        <v>US - 120 Prístup delta plus – dodatočné požiadavky na vega riziko</v>
      </c>
      <c r="E510" s="11" t="s">
        <v>75</v>
      </c>
      <c r="F510" s="10">
        <v>298</v>
      </c>
      <c r="G510" s="19" t="s">
        <v>5</v>
      </c>
      <c r="H510" s="18" t="s">
        <v>4</v>
      </c>
      <c r="I510" s="17"/>
      <c r="J510" s="16"/>
      <c r="K510" s="15"/>
      <c r="L510" s="15"/>
      <c r="M510" s="15"/>
      <c r="N510" s="14"/>
      <c r="O510" s="13"/>
    </row>
    <row r="511" spans="1:15" ht="15.75" thickBot="1">
      <c r="A511" s="1" t="s">
        <v>3</v>
      </c>
      <c r="C511" s="12" t="str">
        <f t="shared" si="22"/>
        <v>US - 130 Scénár maticového prístupu </v>
      </c>
      <c r="E511" s="11" t="s">
        <v>74</v>
      </c>
      <c r="F511" s="10">
        <v>299</v>
      </c>
      <c r="G511" s="9" t="s">
        <v>1</v>
      </c>
      <c r="H511" s="8" t="s">
        <v>0</v>
      </c>
      <c r="I511" s="7"/>
      <c r="J511" s="6"/>
      <c r="K511" s="5"/>
      <c r="L511" s="5"/>
      <c r="M511" s="5"/>
      <c r="N511" s="4"/>
      <c r="O511" s="3"/>
    </row>
    <row r="512" spans="1:5" ht="15">
      <c r="A512" s="1" t="s">
        <v>47</v>
      </c>
      <c r="E512" s="11"/>
    </row>
    <row r="513" spans="1:13" ht="15">
      <c r="A513" s="1" t="s">
        <v>47</v>
      </c>
      <c r="C513" s="54"/>
      <c r="D513" s="53"/>
      <c r="E513" s="11"/>
      <c r="F513" s="52" t="s">
        <v>73</v>
      </c>
      <c r="H513" s="51" t="s">
        <v>57</v>
      </c>
      <c r="I513" s="50" t="s">
        <v>72</v>
      </c>
      <c r="J513" s="49"/>
      <c r="K513" s="49"/>
      <c r="L513" s="49"/>
      <c r="M513" s="49"/>
    </row>
    <row r="514" spans="1:5" ht="15.75" thickBot="1">
      <c r="A514" s="1" t="s">
        <v>47</v>
      </c>
      <c r="E514" s="11"/>
    </row>
    <row r="515" spans="1:15" ht="15.75">
      <c r="A515" s="1" t="s">
        <v>47</v>
      </c>
      <c r="C515" s="12"/>
      <c r="D515" s="45"/>
      <c r="E515" s="11"/>
      <c r="G515" s="48"/>
      <c r="H515" s="47"/>
      <c r="I515" s="46"/>
      <c r="J515" s="86" t="s">
        <v>55</v>
      </c>
      <c r="K515" s="87"/>
      <c r="L515" s="87"/>
      <c r="M515" s="88"/>
      <c r="N515" s="89" t="s">
        <v>54</v>
      </c>
      <c r="O515" s="92" t="s">
        <v>53</v>
      </c>
    </row>
    <row r="516" spans="1:15" ht="15.75">
      <c r="A516" s="1" t="s">
        <v>47</v>
      </c>
      <c r="C516" s="12"/>
      <c r="D516" s="45"/>
      <c r="E516" s="11"/>
      <c r="F516" s="10"/>
      <c r="G516" s="44"/>
      <c r="H516" s="43"/>
      <c r="I516" s="95" t="s">
        <v>52</v>
      </c>
      <c r="J516" s="96"/>
      <c r="K516" s="97" t="s">
        <v>51</v>
      </c>
      <c r="L516" s="98"/>
      <c r="M516" s="98" t="s">
        <v>50</v>
      </c>
      <c r="N516" s="90"/>
      <c r="O516" s="93"/>
    </row>
    <row r="517" spans="1:15" ht="15.75">
      <c r="A517" s="1" t="s">
        <v>47</v>
      </c>
      <c r="C517" s="12"/>
      <c r="D517" s="45"/>
      <c r="E517" s="11"/>
      <c r="F517" s="10"/>
      <c r="G517" s="44"/>
      <c r="H517" s="43"/>
      <c r="I517" s="102" t="s">
        <v>49</v>
      </c>
      <c r="J517" s="102" t="s">
        <v>48</v>
      </c>
      <c r="K517" s="99"/>
      <c r="L517" s="100"/>
      <c r="M517" s="101"/>
      <c r="N517" s="90"/>
      <c r="O517" s="93"/>
    </row>
    <row r="518" spans="1:15" ht="15.75">
      <c r="A518" s="1" t="s">
        <v>47</v>
      </c>
      <c r="C518" s="12"/>
      <c r="E518" s="11"/>
      <c r="F518" s="10"/>
      <c r="G518" s="44"/>
      <c r="H518" s="43"/>
      <c r="I518" s="103"/>
      <c r="J518" s="103"/>
      <c r="K518" s="42" t="s">
        <v>49</v>
      </c>
      <c r="L518" s="42" t="s">
        <v>48</v>
      </c>
      <c r="M518" s="100"/>
      <c r="N518" s="91"/>
      <c r="O518" s="94"/>
    </row>
    <row r="519" spans="1:15" ht="15">
      <c r="A519" s="1" t="s">
        <v>47</v>
      </c>
      <c r="C519" s="12"/>
      <c r="E519" s="11"/>
      <c r="F519" s="10"/>
      <c r="G519" s="41"/>
      <c r="H519" s="40"/>
      <c r="I519" s="39" t="s">
        <v>46</v>
      </c>
      <c r="J519" s="39" t="s">
        <v>45</v>
      </c>
      <c r="K519" s="39" t="s">
        <v>44</v>
      </c>
      <c r="L519" s="39" t="s">
        <v>43</v>
      </c>
      <c r="M519" s="39" t="s">
        <v>42</v>
      </c>
      <c r="N519" s="38" t="s">
        <v>41</v>
      </c>
      <c r="O519" s="37" t="s">
        <v>40</v>
      </c>
    </row>
    <row r="520" spans="1:15" ht="15">
      <c r="A520" s="1" t="s">
        <v>3</v>
      </c>
      <c r="C520" s="12" t="str">
        <f aca="true" t="shared" si="23" ref="C520:C532">F$513&amp;" - "&amp;G520&amp;" "&amp;H520</f>
        <v>B00 - 010 KAPITÁLOVÉ CENNÉ PAPIERE V OBCHODNEJ KNIHE</v>
      </c>
      <c r="E520" s="11" t="s">
        <v>71</v>
      </c>
      <c r="F520" s="10">
        <v>300</v>
      </c>
      <c r="G520" s="19" t="s">
        <v>38</v>
      </c>
      <c r="H520" s="20" t="s">
        <v>37</v>
      </c>
      <c r="I520" s="36"/>
      <c r="J520" s="35"/>
      <c r="K520" s="35"/>
      <c r="L520" s="35"/>
      <c r="M520" s="35"/>
      <c r="N520" s="34">
        <f>'C2100'!N521+'C2100'!N526+'C2100'!N527+'C2100'!N528</f>
        <v>0</v>
      </c>
      <c r="O520" s="33">
        <f>12.5*'C2100'!N520</f>
        <v>0</v>
      </c>
    </row>
    <row r="521" spans="1:15" ht="15">
      <c r="A521" s="1" t="s">
        <v>3</v>
      </c>
      <c r="C521" s="12" t="str">
        <f t="shared" si="23"/>
        <v>B00 - 020 Všeobecné riziko</v>
      </c>
      <c r="E521" s="11" t="s">
        <v>70</v>
      </c>
      <c r="F521" s="10">
        <v>301</v>
      </c>
      <c r="G521" s="19" t="s">
        <v>35</v>
      </c>
      <c r="H521" s="20" t="s">
        <v>34</v>
      </c>
      <c r="I521" s="27"/>
      <c r="J521" s="26"/>
      <c r="K521" s="32">
        <f>'C2100'!K524+'C2100'!K525</f>
        <v>0</v>
      </c>
      <c r="L521" s="32">
        <f>'C2100'!L524+'C2100'!L525</f>
        <v>0</v>
      </c>
      <c r="M521" s="14"/>
      <c r="N521" s="28">
        <f>0.08*'C2100'!M521</f>
        <v>0</v>
      </c>
      <c r="O521" s="21"/>
    </row>
    <row r="522" spans="1:15" ht="15">
      <c r="A522" s="1" t="s">
        <v>3</v>
      </c>
      <c r="C522" s="12" t="str">
        <f t="shared" si="23"/>
        <v>B00 - 021 Deriváty</v>
      </c>
      <c r="E522" s="11" t="s">
        <v>69</v>
      </c>
      <c r="F522" s="10">
        <v>302</v>
      </c>
      <c r="G522" s="19" t="s">
        <v>32</v>
      </c>
      <c r="H522" s="18" t="s">
        <v>31</v>
      </c>
      <c r="I522" s="27"/>
      <c r="J522" s="26"/>
      <c r="K522" s="15"/>
      <c r="L522" s="15"/>
      <c r="M522" s="29"/>
      <c r="N522" s="29"/>
      <c r="O522" s="21"/>
    </row>
    <row r="523" spans="1:15" ht="15">
      <c r="A523" s="1" t="s">
        <v>3</v>
      </c>
      <c r="C523" s="12" t="str">
        <f t="shared" si="23"/>
        <v>B00 - 022 Iné aktíva a záväzky</v>
      </c>
      <c r="E523" s="11" t="s">
        <v>68</v>
      </c>
      <c r="F523" s="10">
        <v>303</v>
      </c>
      <c r="G523" s="19" t="s">
        <v>29</v>
      </c>
      <c r="H523" s="18" t="s">
        <v>28</v>
      </c>
      <c r="I523" s="27"/>
      <c r="J523" s="26"/>
      <c r="K523" s="15"/>
      <c r="L523" s="15"/>
      <c r="M523" s="29"/>
      <c r="N523" s="29"/>
      <c r="O523" s="21"/>
    </row>
    <row r="524" spans="1:15" ht="22.5">
      <c r="A524" s="1" t="s">
        <v>3</v>
      </c>
      <c r="C524" s="12" t="str">
        <f t="shared" si="23"/>
        <v>B00 - 030 Značne diverzifikované futures na akciový index obchodované na burze, na ktoré sa uplatňuje osobitný prístup</v>
      </c>
      <c r="E524" s="11" t="s">
        <v>67</v>
      </c>
      <c r="F524" s="10">
        <v>304</v>
      </c>
      <c r="G524" s="19" t="s">
        <v>26</v>
      </c>
      <c r="H524" s="18" t="s">
        <v>25</v>
      </c>
      <c r="I524" s="31"/>
      <c r="J524" s="30"/>
      <c r="K524" s="30"/>
      <c r="L524" s="30"/>
      <c r="M524" s="15"/>
      <c r="N524" s="29"/>
      <c r="O524" s="21"/>
    </row>
    <row r="525" spans="1:15" ht="22.5">
      <c r="A525" s="1" t="s">
        <v>3</v>
      </c>
      <c r="C525" s="12" t="str">
        <f t="shared" si="23"/>
        <v>B00 - 040 Kapitálové cenné papiere iné než značne diverzifikované futures na akciový index obchodované na burze</v>
      </c>
      <c r="E525" s="11" t="s">
        <v>66</v>
      </c>
      <c r="F525" s="10">
        <v>305</v>
      </c>
      <c r="G525" s="19" t="s">
        <v>23</v>
      </c>
      <c r="H525" s="18" t="s">
        <v>22</v>
      </c>
      <c r="I525" s="27"/>
      <c r="J525" s="26"/>
      <c r="K525" s="26"/>
      <c r="L525" s="26"/>
      <c r="M525" s="15"/>
      <c r="N525" s="29"/>
      <c r="O525" s="21"/>
    </row>
    <row r="526" spans="1:15" ht="15">
      <c r="A526" s="1" t="s">
        <v>3</v>
      </c>
      <c r="C526" s="12" t="str">
        <f t="shared" si="23"/>
        <v>B00 - 050 Špecifické riziko</v>
      </c>
      <c r="E526" s="11" t="s">
        <v>65</v>
      </c>
      <c r="F526" s="10">
        <v>306</v>
      </c>
      <c r="G526" s="19" t="s">
        <v>20</v>
      </c>
      <c r="H526" s="20" t="s">
        <v>19</v>
      </c>
      <c r="I526" s="27"/>
      <c r="J526" s="26"/>
      <c r="K526" s="26"/>
      <c r="L526" s="26"/>
      <c r="M526" s="26"/>
      <c r="N526" s="28">
        <f>0.08*'C2100'!M526</f>
        <v>0</v>
      </c>
      <c r="O526" s="21"/>
    </row>
    <row r="527" spans="1:15" ht="15">
      <c r="A527" s="1" t="s">
        <v>3</v>
      </c>
      <c r="C527" s="12" t="str">
        <f t="shared" si="23"/>
        <v>B00 - 080 Osobitný prístup pre pozičné riziko v PKI</v>
      </c>
      <c r="E527" s="11" t="s">
        <v>64</v>
      </c>
      <c r="F527" s="10">
        <v>307</v>
      </c>
      <c r="G527" s="19" t="s">
        <v>17</v>
      </c>
      <c r="H527" s="18" t="s">
        <v>16</v>
      </c>
      <c r="I527" s="27"/>
      <c r="J527" s="26"/>
      <c r="K527" s="26"/>
      <c r="L527" s="26"/>
      <c r="M527" s="26"/>
      <c r="N527" s="25"/>
      <c r="O527" s="21"/>
    </row>
    <row r="528" spans="1:15" ht="15">
      <c r="A528" s="1" t="s">
        <v>3</v>
      </c>
      <c r="C528" s="12" t="str">
        <f t="shared" si="23"/>
        <v>B00 - 090 Dodatočné požiadavky pre opcie (riziká iné než delta)</v>
      </c>
      <c r="E528" s="11" t="s">
        <v>63</v>
      </c>
      <c r="F528" s="10">
        <v>308</v>
      </c>
      <c r="G528" s="19" t="s">
        <v>14</v>
      </c>
      <c r="H528" s="20" t="s">
        <v>13</v>
      </c>
      <c r="I528" s="24"/>
      <c r="J528" s="23"/>
      <c r="K528" s="23"/>
      <c r="L528" s="23"/>
      <c r="M528" s="23"/>
      <c r="N528" s="22">
        <f>'C2100'!N529+'C2100'!N530+'C2100'!N531+'C2100'!N532</f>
        <v>0</v>
      </c>
      <c r="O528" s="21"/>
    </row>
    <row r="529" spans="1:15" ht="15">
      <c r="A529" s="1" t="s">
        <v>3</v>
      </c>
      <c r="C529" s="12" t="str">
        <f t="shared" si="23"/>
        <v>B00 - 100 Zjednodušená metóda</v>
      </c>
      <c r="E529" s="11" t="s">
        <v>62</v>
      </c>
      <c r="F529" s="10">
        <v>309</v>
      </c>
      <c r="G529" s="19" t="s">
        <v>11</v>
      </c>
      <c r="H529" s="18" t="s">
        <v>10</v>
      </c>
      <c r="I529" s="17"/>
      <c r="J529" s="16"/>
      <c r="K529" s="15"/>
      <c r="L529" s="15"/>
      <c r="M529" s="15"/>
      <c r="N529" s="14"/>
      <c r="O529" s="13"/>
    </row>
    <row r="530" spans="1:15" ht="15">
      <c r="A530" s="1" t="s">
        <v>3</v>
      </c>
      <c r="C530" s="12" t="str">
        <f t="shared" si="23"/>
        <v>B00 - 110 Prístup delta plus – dodatočné požiadavky na gama riziko</v>
      </c>
      <c r="E530" s="11" t="s">
        <v>61</v>
      </c>
      <c r="F530" s="10">
        <v>310</v>
      </c>
      <c r="G530" s="19" t="s">
        <v>8</v>
      </c>
      <c r="H530" s="20" t="s">
        <v>7</v>
      </c>
      <c r="I530" s="17"/>
      <c r="J530" s="16"/>
      <c r="K530" s="15"/>
      <c r="L530" s="15"/>
      <c r="M530" s="15"/>
      <c r="N530" s="14"/>
      <c r="O530" s="13"/>
    </row>
    <row r="531" spans="1:15" ht="15">
      <c r="A531" s="1" t="s">
        <v>3</v>
      </c>
      <c r="C531" s="12" t="str">
        <f t="shared" si="23"/>
        <v>B00 - 120 Prístup delta plus – dodatočné požiadavky na vega riziko</v>
      </c>
      <c r="E531" s="11" t="s">
        <v>60</v>
      </c>
      <c r="F531" s="10">
        <v>311</v>
      </c>
      <c r="G531" s="19" t="s">
        <v>5</v>
      </c>
      <c r="H531" s="18" t="s">
        <v>4</v>
      </c>
      <c r="I531" s="17"/>
      <c r="J531" s="16"/>
      <c r="K531" s="15"/>
      <c r="L531" s="15"/>
      <c r="M531" s="15"/>
      <c r="N531" s="14"/>
      <c r="O531" s="13"/>
    </row>
    <row r="532" spans="1:15" ht="15.75" thickBot="1">
      <c r="A532" s="1" t="s">
        <v>3</v>
      </c>
      <c r="C532" s="12" t="str">
        <f t="shared" si="23"/>
        <v>B00 - 130 Scénár maticového prístupu </v>
      </c>
      <c r="E532" s="11" t="s">
        <v>59</v>
      </c>
      <c r="F532" s="10">
        <v>312</v>
      </c>
      <c r="G532" s="9" t="s">
        <v>1</v>
      </c>
      <c r="H532" s="8" t="s">
        <v>0</v>
      </c>
      <c r="I532" s="7"/>
      <c r="J532" s="6"/>
      <c r="K532" s="5"/>
      <c r="L532" s="5"/>
      <c r="M532" s="5"/>
      <c r="N532" s="4"/>
      <c r="O532" s="3"/>
    </row>
    <row r="533" spans="1:5" ht="15">
      <c r="A533" s="1" t="s">
        <v>47</v>
      </c>
      <c r="E533" s="11"/>
    </row>
    <row r="534" spans="1:13" ht="15">
      <c r="A534" s="1" t="s">
        <v>47</v>
      </c>
      <c r="B534" s="53"/>
      <c r="C534" s="54"/>
      <c r="D534" s="53"/>
      <c r="E534" s="11"/>
      <c r="F534" s="52" t="s">
        <v>58</v>
      </c>
      <c r="H534" s="51" t="s">
        <v>57</v>
      </c>
      <c r="I534" s="50" t="s">
        <v>56</v>
      </c>
      <c r="J534" s="49"/>
      <c r="K534" s="49"/>
      <c r="L534" s="49"/>
      <c r="M534" s="49"/>
    </row>
    <row r="535" spans="1:5" ht="15.75" thickBot="1">
      <c r="A535" s="1" t="s">
        <v>47</v>
      </c>
      <c r="E535" s="11"/>
    </row>
    <row r="536" spans="1:15" ht="15.75">
      <c r="A536" s="1" t="s">
        <v>47</v>
      </c>
      <c r="B536" s="45"/>
      <c r="C536" s="12"/>
      <c r="D536" s="45"/>
      <c r="E536" s="11"/>
      <c r="G536" s="48"/>
      <c r="H536" s="47"/>
      <c r="I536" s="46"/>
      <c r="J536" s="86" t="s">
        <v>55</v>
      </c>
      <c r="K536" s="87"/>
      <c r="L536" s="87"/>
      <c r="M536" s="88"/>
      <c r="N536" s="89" t="s">
        <v>54</v>
      </c>
      <c r="O536" s="92" t="s">
        <v>53</v>
      </c>
    </row>
    <row r="537" spans="1:15" ht="33" customHeight="1">
      <c r="A537" s="1" t="s">
        <v>47</v>
      </c>
      <c r="B537" s="45"/>
      <c r="C537" s="12"/>
      <c r="D537" s="45"/>
      <c r="E537" s="11"/>
      <c r="F537" s="10"/>
      <c r="G537" s="44"/>
      <c r="H537" s="43"/>
      <c r="I537" s="95" t="s">
        <v>52</v>
      </c>
      <c r="J537" s="96"/>
      <c r="K537" s="97" t="s">
        <v>51</v>
      </c>
      <c r="L537" s="98"/>
      <c r="M537" s="98" t="s">
        <v>50</v>
      </c>
      <c r="N537" s="90"/>
      <c r="O537" s="93"/>
    </row>
    <row r="538" spans="1:15" ht="33" customHeight="1">
      <c r="A538" s="1" t="s">
        <v>47</v>
      </c>
      <c r="B538" s="45"/>
      <c r="C538" s="12"/>
      <c r="D538" s="45"/>
      <c r="E538" s="11"/>
      <c r="F538" s="10"/>
      <c r="G538" s="44"/>
      <c r="H538" s="43"/>
      <c r="I538" s="102" t="s">
        <v>49</v>
      </c>
      <c r="J538" s="102" t="s">
        <v>48</v>
      </c>
      <c r="K538" s="99"/>
      <c r="L538" s="100"/>
      <c r="M538" s="101"/>
      <c r="N538" s="90"/>
      <c r="O538" s="93"/>
    </row>
    <row r="539" spans="1:15" ht="33" customHeight="1">
      <c r="A539" s="1" t="s">
        <v>47</v>
      </c>
      <c r="C539" s="12"/>
      <c r="E539" s="11"/>
      <c r="F539" s="10"/>
      <c r="G539" s="44"/>
      <c r="H539" s="43"/>
      <c r="I539" s="103"/>
      <c r="J539" s="103"/>
      <c r="K539" s="42" t="s">
        <v>49</v>
      </c>
      <c r="L539" s="42" t="s">
        <v>48</v>
      </c>
      <c r="M539" s="100"/>
      <c r="N539" s="91"/>
      <c r="O539" s="94"/>
    </row>
    <row r="540" spans="1:15" ht="15">
      <c r="A540" s="1" t="s">
        <v>47</v>
      </c>
      <c r="C540" s="12"/>
      <c r="E540" s="11"/>
      <c r="F540" s="10"/>
      <c r="G540" s="41"/>
      <c r="H540" s="40"/>
      <c r="I540" s="39" t="s">
        <v>46</v>
      </c>
      <c r="J540" s="39" t="s">
        <v>45</v>
      </c>
      <c r="K540" s="39" t="s">
        <v>44</v>
      </c>
      <c r="L540" s="39" t="s">
        <v>43</v>
      </c>
      <c r="M540" s="39" t="s">
        <v>42</v>
      </c>
      <c r="N540" s="38" t="s">
        <v>41</v>
      </c>
      <c r="O540" s="37" t="s">
        <v>40</v>
      </c>
    </row>
    <row r="541" spans="1:15" ht="15">
      <c r="A541" s="1" t="s">
        <v>3</v>
      </c>
      <c r="C541" s="12" t="str">
        <f aca="true" t="shared" si="24" ref="C541:C553">F$534&amp;" - "&amp;G541&amp;" "&amp;H541</f>
        <v>Z9 - 010 KAPITÁLOVÉ CENNÉ PAPIERE V OBCHODNEJ KNIHE</v>
      </c>
      <c r="E541" s="11" t="s">
        <v>39</v>
      </c>
      <c r="F541" s="10">
        <v>313</v>
      </c>
      <c r="G541" s="19" t="s">
        <v>38</v>
      </c>
      <c r="H541" s="20" t="s">
        <v>37</v>
      </c>
      <c r="I541" s="36"/>
      <c r="J541" s="35"/>
      <c r="K541" s="35"/>
      <c r="L541" s="35"/>
      <c r="M541" s="35"/>
      <c r="N541" s="34">
        <f>'C2100'!N542+'C2100'!N547+'C2100'!N548+'C2100'!N549</f>
        <v>0</v>
      </c>
      <c r="O541" s="33">
        <f>12.5*'C2100'!N541</f>
        <v>0</v>
      </c>
    </row>
    <row r="542" spans="1:15" ht="15">
      <c r="A542" s="1" t="s">
        <v>3</v>
      </c>
      <c r="C542" s="12" t="str">
        <f t="shared" si="24"/>
        <v>Z9 - 020 Všeobecné riziko</v>
      </c>
      <c r="E542" s="11" t="s">
        <v>36</v>
      </c>
      <c r="F542" s="10">
        <v>314</v>
      </c>
      <c r="G542" s="19" t="s">
        <v>35</v>
      </c>
      <c r="H542" s="20" t="s">
        <v>34</v>
      </c>
      <c r="I542" s="27"/>
      <c r="J542" s="26"/>
      <c r="K542" s="32">
        <f>'C2100'!K545+'C2100'!K546</f>
        <v>0</v>
      </c>
      <c r="L542" s="32">
        <f>'C2100'!L545+'C2100'!L546</f>
        <v>0</v>
      </c>
      <c r="M542" s="14"/>
      <c r="N542" s="28">
        <f>0.08*'C2100'!M542</f>
        <v>0</v>
      </c>
      <c r="O542" s="21"/>
    </row>
    <row r="543" spans="1:15" ht="15">
      <c r="A543" s="1" t="s">
        <v>3</v>
      </c>
      <c r="C543" s="12" t="str">
        <f t="shared" si="24"/>
        <v>Z9 - 021 Deriváty</v>
      </c>
      <c r="E543" s="11" t="s">
        <v>33</v>
      </c>
      <c r="F543" s="10">
        <v>315</v>
      </c>
      <c r="G543" s="19" t="s">
        <v>32</v>
      </c>
      <c r="H543" s="18" t="s">
        <v>31</v>
      </c>
      <c r="I543" s="27"/>
      <c r="J543" s="26"/>
      <c r="K543" s="15"/>
      <c r="L543" s="15"/>
      <c r="M543" s="29"/>
      <c r="N543" s="29"/>
      <c r="O543" s="21"/>
    </row>
    <row r="544" spans="1:15" ht="15">
      <c r="A544" s="1" t="s">
        <v>3</v>
      </c>
      <c r="C544" s="12" t="str">
        <f t="shared" si="24"/>
        <v>Z9 - 022 Iné aktíva a záväzky</v>
      </c>
      <c r="E544" s="11" t="s">
        <v>30</v>
      </c>
      <c r="F544" s="10">
        <v>316</v>
      </c>
      <c r="G544" s="19" t="s">
        <v>29</v>
      </c>
      <c r="H544" s="18" t="s">
        <v>28</v>
      </c>
      <c r="I544" s="27"/>
      <c r="J544" s="26"/>
      <c r="K544" s="15"/>
      <c r="L544" s="15"/>
      <c r="M544" s="29"/>
      <c r="N544" s="29"/>
      <c r="O544" s="21"/>
    </row>
    <row r="545" spans="1:15" ht="22.5">
      <c r="A545" s="1" t="s">
        <v>3</v>
      </c>
      <c r="C545" s="12" t="str">
        <f t="shared" si="24"/>
        <v>Z9 - 030 Značne diverzifikované futures na akciový index obchodované na burze, na ktoré sa uplatňuje osobitný prístup</v>
      </c>
      <c r="E545" s="11" t="s">
        <v>27</v>
      </c>
      <c r="F545" s="10">
        <v>317</v>
      </c>
      <c r="G545" s="19" t="s">
        <v>26</v>
      </c>
      <c r="H545" s="18" t="s">
        <v>25</v>
      </c>
      <c r="I545" s="31"/>
      <c r="J545" s="30"/>
      <c r="K545" s="30"/>
      <c r="L545" s="30"/>
      <c r="M545" s="15"/>
      <c r="N545" s="29"/>
      <c r="O545" s="21"/>
    </row>
    <row r="546" spans="1:15" ht="22.5">
      <c r="A546" s="1" t="s">
        <v>3</v>
      </c>
      <c r="C546" s="12" t="str">
        <f t="shared" si="24"/>
        <v>Z9 - 040 Kapitálové cenné papiere iné než značne diverzifikované futures na akciový index obchodované na burze</v>
      </c>
      <c r="E546" s="11" t="s">
        <v>24</v>
      </c>
      <c r="F546" s="10">
        <v>318</v>
      </c>
      <c r="G546" s="19" t="s">
        <v>23</v>
      </c>
      <c r="H546" s="18" t="s">
        <v>22</v>
      </c>
      <c r="I546" s="27"/>
      <c r="J546" s="26"/>
      <c r="K546" s="26"/>
      <c r="L546" s="26"/>
      <c r="M546" s="15"/>
      <c r="N546" s="29"/>
      <c r="O546" s="21"/>
    </row>
    <row r="547" spans="1:15" ht="15">
      <c r="A547" s="1" t="s">
        <v>3</v>
      </c>
      <c r="C547" s="12" t="str">
        <f t="shared" si="24"/>
        <v>Z9 - 050 Špecifické riziko</v>
      </c>
      <c r="E547" s="11" t="s">
        <v>21</v>
      </c>
      <c r="F547" s="10">
        <v>319</v>
      </c>
      <c r="G547" s="19" t="s">
        <v>20</v>
      </c>
      <c r="H547" s="20" t="s">
        <v>19</v>
      </c>
      <c r="I547" s="27"/>
      <c r="J547" s="26"/>
      <c r="K547" s="26"/>
      <c r="L547" s="26"/>
      <c r="M547" s="26"/>
      <c r="N547" s="28">
        <f>0.08*'C2100'!M547</f>
        <v>0</v>
      </c>
      <c r="O547" s="21"/>
    </row>
    <row r="548" spans="1:15" ht="15">
      <c r="A548" s="1" t="s">
        <v>3</v>
      </c>
      <c r="C548" s="12" t="str">
        <f t="shared" si="24"/>
        <v>Z9 - 080 Osobitný prístup pre pozičné riziko v PKI</v>
      </c>
      <c r="E548" s="11" t="s">
        <v>18</v>
      </c>
      <c r="F548" s="10">
        <v>320</v>
      </c>
      <c r="G548" s="19" t="s">
        <v>17</v>
      </c>
      <c r="H548" s="18" t="s">
        <v>16</v>
      </c>
      <c r="I548" s="27"/>
      <c r="J548" s="26"/>
      <c r="K548" s="26"/>
      <c r="L548" s="26"/>
      <c r="M548" s="26"/>
      <c r="N548" s="25"/>
      <c r="O548" s="21"/>
    </row>
    <row r="549" spans="1:15" ht="15">
      <c r="A549" s="1" t="s">
        <v>3</v>
      </c>
      <c r="C549" s="12" t="str">
        <f t="shared" si="24"/>
        <v>Z9 - 090 Dodatočné požiadavky pre opcie (riziká iné než delta)</v>
      </c>
      <c r="E549" s="11" t="s">
        <v>15</v>
      </c>
      <c r="F549" s="10">
        <v>321</v>
      </c>
      <c r="G549" s="19" t="s">
        <v>14</v>
      </c>
      <c r="H549" s="20" t="s">
        <v>13</v>
      </c>
      <c r="I549" s="24"/>
      <c r="J549" s="23"/>
      <c r="K549" s="23"/>
      <c r="L549" s="23"/>
      <c r="M549" s="23"/>
      <c r="N549" s="22">
        <f>'C2100'!N550+'C2100'!N551+'C2100'!N552+'C2100'!N553</f>
        <v>0</v>
      </c>
      <c r="O549" s="21"/>
    </row>
    <row r="550" spans="1:15" ht="15">
      <c r="A550" s="1" t="s">
        <v>3</v>
      </c>
      <c r="C550" s="12" t="str">
        <f t="shared" si="24"/>
        <v>Z9 - 100 Zjednodušená metóda</v>
      </c>
      <c r="E550" s="11" t="s">
        <v>12</v>
      </c>
      <c r="F550" s="10">
        <v>322</v>
      </c>
      <c r="G550" s="19" t="s">
        <v>11</v>
      </c>
      <c r="H550" s="18" t="s">
        <v>10</v>
      </c>
      <c r="I550" s="17"/>
      <c r="J550" s="16"/>
      <c r="K550" s="15"/>
      <c r="L550" s="15"/>
      <c r="M550" s="15"/>
      <c r="N550" s="14"/>
      <c r="O550" s="13"/>
    </row>
    <row r="551" spans="1:15" ht="15">
      <c r="A551" s="1" t="s">
        <v>3</v>
      </c>
      <c r="C551" s="12" t="str">
        <f t="shared" si="24"/>
        <v>Z9 - 110 Prístup delta plus – dodatočné požiadavky na gama riziko</v>
      </c>
      <c r="E551" s="11" t="s">
        <v>9</v>
      </c>
      <c r="F551" s="10">
        <v>323</v>
      </c>
      <c r="G551" s="19" t="s">
        <v>8</v>
      </c>
      <c r="H551" s="20" t="s">
        <v>7</v>
      </c>
      <c r="I551" s="17"/>
      <c r="J551" s="16"/>
      <c r="K551" s="15"/>
      <c r="L551" s="15"/>
      <c r="M551" s="15"/>
      <c r="N551" s="14"/>
      <c r="O551" s="13"/>
    </row>
    <row r="552" spans="1:15" ht="15">
      <c r="A552" s="1" t="s">
        <v>3</v>
      </c>
      <c r="C552" s="12" t="str">
        <f t="shared" si="24"/>
        <v>Z9 - 120 Prístup delta plus – dodatočné požiadavky na vega riziko</v>
      </c>
      <c r="E552" s="11" t="s">
        <v>6</v>
      </c>
      <c r="F552" s="10">
        <v>324</v>
      </c>
      <c r="G552" s="19" t="s">
        <v>5</v>
      </c>
      <c r="H552" s="18" t="s">
        <v>4</v>
      </c>
      <c r="I552" s="17"/>
      <c r="J552" s="16"/>
      <c r="K552" s="15"/>
      <c r="L552" s="15"/>
      <c r="M552" s="15"/>
      <c r="N552" s="14"/>
      <c r="O552" s="13"/>
    </row>
    <row r="553" spans="1:15" ht="15.75" thickBot="1">
      <c r="A553" s="1" t="s">
        <v>3</v>
      </c>
      <c r="C553" s="12" t="str">
        <f t="shared" si="24"/>
        <v>Z9 - 130 Scénár maticového prístupu </v>
      </c>
      <c r="E553" s="11" t="s">
        <v>2</v>
      </c>
      <c r="F553" s="10">
        <v>325</v>
      </c>
      <c r="G553" s="9" t="s">
        <v>1</v>
      </c>
      <c r="H553" s="8" t="s">
        <v>0</v>
      </c>
      <c r="I553" s="7"/>
      <c r="J553" s="6"/>
      <c r="K553" s="5"/>
      <c r="L553" s="5"/>
      <c r="M553" s="5"/>
      <c r="N553" s="4"/>
      <c r="O553" s="3"/>
    </row>
  </sheetData>
  <sheetProtection sheet="1" objects="1" scenarios="1"/>
  <mergeCells count="200">
    <mergeCell ref="J536:M536"/>
    <mergeCell ref="N536:N539"/>
    <mergeCell ref="O536:O539"/>
    <mergeCell ref="I537:J537"/>
    <mergeCell ref="K537:L538"/>
    <mergeCell ref="M537:M539"/>
    <mergeCell ref="I538:I539"/>
    <mergeCell ref="J538:J539"/>
    <mergeCell ref="J494:M494"/>
    <mergeCell ref="N494:N497"/>
    <mergeCell ref="O494:O497"/>
    <mergeCell ref="I495:J495"/>
    <mergeCell ref="K495:L496"/>
    <mergeCell ref="M495:M497"/>
    <mergeCell ref="I496:I497"/>
    <mergeCell ref="J496:J497"/>
    <mergeCell ref="J473:M473"/>
    <mergeCell ref="N473:N476"/>
    <mergeCell ref="O473:O476"/>
    <mergeCell ref="I474:J474"/>
    <mergeCell ref="K474:L475"/>
    <mergeCell ref="M474:M476"/>
    <mergeCell ref="I475:I476"/>
    <mergeCell ref="J475:J476"/>
    <mergeCell ref="J452:M452"/>
    <mergeCell ref="N452:N455"/>
    <mergeCell ref="O452:O455"/>
    <mergeCell ref="I453:J453"/>
    <mergeCell ref="K453:L454"/>
    <mergeCell ref="M453:M455"/>
    <mergeCell ref="I454:I455"/>
    <mergeCell ref="J454:J455"/>
    <mergeCell ref="J431:M431"/>
    <mergeCell ref="N431:N434"/>
    <mergeCell ref="O431:O434"/>
    <mergeCell ref="I432:J432"/>
    <mergeCell ref="K432:L433"/>
    <mergeCell ref="M432:M434"/>
    <mergeCell ref="I433:I434"/>
    <mergeCell ref="J433:J434"/>
    <mergeCell ref="J410:M410"/>
    <mergeCell ref="N410:N413"/>
    <mergeCell ref="O410:O413"/>
    <mergeCell ref="I411:J411"/>
    <mergeCell ref="K411:L412"/>
    <mergeCell ref="M411:M413"/>
    <mergeCell ref="I412:I413"/>
    <mergeCell ref="J412:J413"/>
    <mergeCell ref="J389:M389"/>
    <mergeCell ref="N389:N392"/>
    <mergeCell ref="O389:O392"/>
    <mergeCell ref="I390:J390"/>
    <mergeCell ref="K390:L391"/>
    <mergeCell ref="M390:M392"/>
    <mergeCell ref="I391:I392"/>
    <mergeCell ref="J391:J392"/>
    <mergeCell ref="J368:M368"/>
    <mergeCell ref="N368:N371"/>
    <mergeCell ref="O368:O371"/>
    <mergeCell ref="I369:J369"/>
    <mergeCell ref="K369:L370"/>
    <mergeCell ref="M369:M371"/>
    <mergeCell ref="I370:I371"/>
    <mergeCell ref="J370:J371"/>
    <mergeCell ref="J347:M347"/>
    <mergeCell ref="N347:N350"/>
    <mergeCell ref="O347:O350"/>
    <mergeCell ref="I348:J348"/>
    <mergeCell ref="K348:L349"/>
    <mergeCell ref="M348:M350"/>
    <mergeCell ref="I349:I350"/>
    <mergeCell ref="J349:J350"/>
    <mergeCell ref="J326:M326"/>
    <mergeCell ref="N326:N329"/>
    <mergeCell ref="O326:O329"/>
    <mergeCell ref="I327:J327"/>
    <mergeCell ref="K327:L328"/>
    <mergeCell ref="M327:M329"/>
    <mergeCell ref="I328:I329"/>
    <mergeCell ref="J328:J329"/>
    <mergeCell ref="J305:M305"/>
    <mergeCell ref="N305:N308"/>
    <mergeCell ref="O305:O308"/>
    <mergeCell ref="I306:J306"/>
    <mergeCell ref="K306:L307"/>
    <mergeCell ref="M306:M308"/>
    <mergeCell ref="I307:I308"/>
    <mergeCell ref="J307:J308"/>
    <mergeCell ref="J284:M284"/>
    <mergeCell ref="N284:N287"/>
    <mergeCell ref="O284:O287"/>
    <mergeCell ref="I285:J285"/>
    <mergeCell ref="K285:L286"/>
    <mergeCell ref="M285:M287"/>
    <mergeCell ref="I286:I287"/>
    <mergeCell ref="J286:J287"/>
    <mergeCell ref="G27:O27"/>
    <mergeCell ref="J34:J35"/>
    <mergeCell ref="J32:M32"/>
    <mergeCell ref="N32:N35"/>
    <mergeCell ref="O32:O35"/>
    <mergeCell ref="I33:J33"/>
    <mergeCell ref="K33:L34"/>
    <mergeCell ref="M33:M35"/>
    <mergeCell ref="I34:I35"/>
    <mergeCell ref="J53:M53"/>
    <mergeCell ref="N53:N56"/>
    <mergeCell ref="O53:O56"/>
    <mergeCell ref="I54:J54"/>
    <mergeCell ref="K54:L55"/>
    <mergeCell ref="M54:M56"/>
    <mergeCell ref="I55:I56"/>
    <mergeCell ref="J55:J56"/>
    <mergeCell ref="J74:M74"/>
    <mergeCell ref="N74:N77"/>
    <mergeCell ref="O74:O77"/>
    <mergeCell ref="I75:J75"/>
    <mergeCell ref="K75:L76"/>
    <mergeCell ref="M75:M77"/>
    <mergeCell ref="I76:I77"/>
    <mergeCell ref="J76:J77"/>
    <mergeCell ref="J95:M95"/>
    <mergeCell ref="N95:N98"/>
    <mergeCell ref="O95:O98"/>
    <mergeCell ref="I96:J96"/>
    <mergeCell ref="K96:L97"/>
    <mergeCell ref="M96:M98"/>
    <mergeCell ref="I97:I98"/>
    <mergeCell ref="J97:J98"/>
    <mergeCell ref="J116:M116"/>
    <mergeCell ref="N116:N119"/>
    <mergeCell ref="O116:O119"/>
    <mergeCell ref="I117:J117"/>
    <mergeCell ref="K117:L118"/>
    <mergeCell ref="M117:M119"/>
    <mergeCell ref="I118:I119"/>
    <mergeCell ref="J118:J119"/>
    <mergeCell ref="J137:M137"/>
    <mergeCell ref="N137:N140"/>
    <mergeCell ref="O137:O140"/>
    <mergeCell ref="I138:J138"/>
    <mergeCell ref="K138:L139"/>
    <mergeCell ref="M138:M140"/>
    <mergeCell ref="I139:I140"/>
    <mergeCell ref="J139:J140"/>
    <mergeCell ref="J158:M158"/>
    <mergeCell ref="N158:N161"/>
    <mergeCell ref="O158:O161"/>
    <mergeCell ref="I159:J159"/>
    <mergeCell ref="K159:L160"/>
    <mergeCell ref="M159:M161"/>
    <mergeCell ref="I160:I161"/>
    <mergeCell ref="J160:J161"/>
    <mergeCell ref="J179:M179"/>
    <mergeCell ref="N179:N182"/>
    <mergeCell ref="O179:O182"/>
    <mergeCell ref="I180:J180"/>
    <mergeCell ref="K180:L181"/>
    <mergeCell ref="M180:M182"/>
    <mergeCell ref="I181:I182"/>
    <mergeCell ref="J181:J182"/>
    <mergeCell ref="O200:O203"/>
    <mergeCell ref="I201:J201"/>
    <mergeCell ref="K201:L202"/>
    <mergeCell ref="M201:M203"/>
    <mergeCell ref="I202:I203"/>
    <mergeCell ref="J202:J203"/>
    <mergeCell ref="I223:I224"/>
    <mergeCell ref="J223:J224"/>
    <mergeCell ref="J200:M200"/>
    <mergeCell ref="N200:N203"/>
    <mergeCell ref="J221:M221"/>
    <mergeCell ref="N221:N224"/>
    <mergeCell ref="O221:O224"/>
    <mergeCell ref="K222:L223"/>
    <mergeCell ref="M222:M224"/>
    <mergeCell ref="J242:M242"/>
    <mergeCell ref="N242:N245"/>
    <mergeCell ref="O242:O245"/>
    <mergeCell ref="I243:J243"/>
    <mergeCell ref="K243:L244"/>
    <mergeCell ref="M243:M245"/>
    <mergeCell ref="I244:I245"/>
    <mergeCell ref="J244:J245"/>
    <mergeCell ref="J263:M263"/>
    <mergeCell ref="N263:N266"/>
    <mergeCell ref="O263:O266"/>
    <mergeCell ref="I264:J264"/>
    <mergeCell ref="K264:L265"/>
    <mergeCell ref="M264:M266"/>
    <mergeCell ref="I265:I266"/>
    <mergeCell ref="J265:J266"/>
    <mergeCell ref="J515:M515"/>
    <mergeCell ref="N515:N518"/>
    <mergeCell ref="O515:O518"/>
    <mergeCell ref="I516:J516"/>
    <mergeCell ref="K516:L517"/>
    <mergeCell ref="M516:M518"/>
    <mergeCell ref="I517:I518"/>
    <mergeCell ref="J517:J518"/>
  </mergeCells>
  <dataValidations count="1">
    <dataValidation type="list" allowBlank="1" showInputMessage="1" showErrorMessage="1" sqref="K18">
      <formula1>"Auditovaný,Neauditovaný"</formula1>
    </dataValidation>
  </dataValidations>
  <printOptions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60" r:id="rId1"/>
  <rowBreaks count="13" manualBreakCount="13">
    <brk id="49" max="255" man="1"/>
    <brk id="91" max="255" man="1"/>
    <brk id="133" max="255" man="1"/>
    <brk id="154" max="255" man="1"/>
    <brk id="196" max="255" man="1"/>
    <brk id="259" max="255" man="1"/>
    <brk id="280" max="255" man="1"/>
    <brk id="301" max="255" man="1"/>
    <brk id="343" max="255" man="1"/>
    <brk id="385" max="255" man="1"/>
    <brk id="427" max="255" man="1"/>
    <brk id="469" max="255" man="1"/>
    <brk id="5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Florian</dc:creator>
  <cp:keywords/>
  <dc:description/>
  <cp:lastModifiedBy>polak</cp:lastModifiedBy>
  <cp:lastPrinted>2014-05-20T12:21:45Z</cp:lastPrinted>
  <dcterms:created xsi:type="dcterms:W3CDTF">2014-04-01T11:46:50Z</dcterms:created>
  <dcterms:modified xsi:type="dcterms:W3CDTF">2016-03-11T09:45:55Z</dcterms:modified>
  <cp:category/>
  <cp:version/>
  <cp:contentType/>
  <cp:contentStatus/>
</cp:coreProperties>
</file>